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mckenna\Documents\Head Librarian\Planning Docs\Yearly Reports - Unit Plan,Budget,Ref Schedule\2019-2020\"/>
    </mc:Choice>
  </mc:AlternateContent>
  <bookViews>
    <workbookView xWindow="0" yWindow="0" windowWidth="19020" windowHeight="9300"/>
  </bookViews>
  <sheets>
    <sheet name="Summer 19" sheetId="1" r:id="rId1"/>
    <sheet name="Fall 19" sheetId="2" r:id="rId2"/>
    <sheet name="Spring 20" sheetId="3" r:id="rId3"/>
    <sheet name="2019-2020 Summary" sheetId="4" r:id="rId4"/>
    <sheet name="Intersessions" sheetId="7" r:id="rId5"/>
    <sheet name="Dual Enrollment" sheetId="8" r:id="rId6"/>
    <sheet name="Other Proposed Additions" sheetId="9" r:id="rId7"/>
  </sheets>
  <definedNames>
    <definedName name="_xlnm.Print_Area" localSheetId="1">'Fall 19'!$A$1:$L$19</definedName>
    <definedName name="_xlnm.Print_Area" localSheetId="2">'Spring 20'!$A$1:$L$41</definedName>
    <definedName name="_xlnm.Print_Area" localSheetId="0">'Summer 19'!$A$1:$M$31</definedName>
    <definedName name="_xlnm.Print_Titles" localSheetId="1">'Fall 19'!$5:$5</definedName>
    <definedName name="_xlnm.Print_Titles" localSheetId="6">'Other Proposed Additions'!$6:$6</definedName>
    <definedName name="_xlnm.Print_Titles" localSheetId="2">'Spring 20'!$5:$5</definedName>
    <definedName name="_xlnm.Print_Titles" localSheetId="0">'Summer 19'!$6:$6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" i="8" l="1"/>
  <c r="L7" i="8"/>
  <c r="M2" i="7"/>
  <c r="L8" i="7"/>
  <c r="L7" i="7"/>
  <c r="J2" i="9" l="1"/>
  <c r="J2" i="8"/>
  <c r="J2" i="7"/>
  <c r="G2" i="9" l="1"/>
  <c r="B8" i="9" s="1"/>
  <c r="G2" i="8"/>
  <c r="B10" i="8" s="1"/>
  <c r="B14" i="7"/>
  <c r="B15" i="7"/>
  <c r="G2" i="7"/>
  <c r="B8" i="7" s="1"/>
  <c r="B11" i="7" l="1"/>
  <c r="B10" i="7"/>
  <c r="B13" i="8"/>
  <c r="B9" i="8"/>
  <c r="B15" i="9"/>
  <c r="B11" i="9"/>
  <c r="B7" i="8"/>
  <c r="B12" i="8"/>
  <c r="B8" i="8"/>
  <c r="B14" i="9"/>
  <c r="B10" i="9"/>
  <c r="B13" i="7"/>
  <c r="B9" i="7"/>
  <c r="B15" i="8"/>
  <c r="B11" i="8"/>
  <c r="B13" i="9"/>
  <c r="B9" i="9"/>
  <c r="B7" i="7"/>
  <c r="B12" i="7"/>
  <c r="B14" i="8"/>
  <c r="B7" i="9"/>
  <c r="B12" i="9"/>
  <c r="L15" i="9"/>
  <c r="K15" i="9"/>
  <c r="H15" i="9"/>
  <c r="L14" i="9"/>
  <c r="K14" i="9"/>
  <c r="H14" i="9"/>
  <c r="L13" i="9"/>
  <c r="K13" i="9"/>
  <c r="H13" i="9"/>
  <c r="L12" i="9"/>
  <c r="M12" i="9" s="1"/>
  <c r="K12" i="9"/>
  <c r="H12" i="9"/>
  <c r="L11" i="9"/>
  <c r="K11" i="9"/>
  <c r="H11" i="9"/>
  <c r="L10" i="9"/>
  <c r="K10" i="9"/>
  <c r="H10" i="9"/>
  <c r="L9" i="9"/>
  <c r="K9" i="9"/>
  <c r="H9" i="9"/>
  <c r="L8" i="9"/>
  <c r="M8" i="9" s="1"/>
  <c r="K8" i="9"/>
  <c r="H8" i="9"/>
  <c r="L7" i="9"/>
  <c r="L2" i="9" s="1"/>
  <c r="K7" i="9"/>
  <c r="M7" i="9" s="1"/>
  <c r="H7" i="9"/>
  <c r="L15" i="8"/>
  <c r="K15" i="8"/>
  <c r="H15" i="8"/>
  <c r="L14" i="8"/>
  <c r="K14" i="8"/>
  <c r="H14" i="8"/>
  <c r="L13" i="8"/>
  <c r="K13" i="8"/>
  <c r="H13" i="8"/>
  <c r="L12" i="8"/>
  <c r="K12" i="8"/>
  <c r="H12" i="8"/>
  <c r="L11" i="8"/>
  <c r="K11" i="8"/>
  <c r="H11" i="8"/>
  <c r="L10" i="8"/>
  <c r="K10" i="8"/>
  <c r="H10" i="8"/>
  <c r="L9" i="8"/>
  <c r="K9" i="8"/>
  <c r="H9" i="8"/>
  <c r="L8" i="8"/>
  <c r="K8" i="8"/>
  <c r="H8" i="8"/>
  <c r="K7" i="8"/>
  <c r="H7" i="8"/>
  <c r="L15" i="7"/>
  <c r="K15" i="7"/>
  <c r="H15" i="7"/>
  <c r="L14" i="7"/>
  <c r="K14" i="7"/>
  <c r="H14" i="7"/>
  <c r="L13" i="7"/>
  <c r="M13" i="7" s="1"/>
  <c r="K13" i="7"/>
  <c r="H13" i="7"/>
  <c r="L12" i="7"/>
  <c r="K12" i="7"/>
  <c r="H12" i="7"/>
  <c r="L11" i="7"/>
  <c r="K11" i="7"/>
  <c r="H11" i="7"/>
  <c r="L10" i="7"/>
  <c r="M10" i="7" s="1"/>
  <c r="K10" i="7"/>
  <c r="H10" i="7"/>
  <c r="L9" i="7"/>
  <c r="K9" i="7"/>
  <c r="H9" i="7"/>
  <c r="K8" i="7"/>
  <c r="H8" i="7"/>
  <c r="K7" i="7"/>
  <c r="H7" i="7"/>
  <c r="M9" i="7" l="1"/>
  <c r="M11" i="8"/>
  <c r="M15" i="7"/>
  <c r="M14" i="8"/>
  <c r="M11" i="9"/>
  <c r="M14" i="9"/>
  <c r="M10" i="8"/>
  <c r="M13" i="8"/>
  <c r="M9" i="9"/>
  <c r="K2" i="7"/>
  <c r="M8" i="7"/>
  <c r="M14" i="7"/>
  <c r="K2" i="8"/>
  <c r="M9" i="8"/>
  <c r="M15" i="8"/>
  <c r="M13" i="9"/>
  <c r="L2" i="7"/>
  <c r="M12" i="7"/>
  <c r="M8" i="8"/>
  <c r="M11" i="7"/>
  <c r="L2" i="8"/>
  <c r="M12" i="8"/>
  <c r="M10" i="9"/>
  <c r="M15" i="9"/>
  <c r="M7" i="8"/>
  <c r="M7" i="7"/>
  <c r="K2" i="9"/>
  <c r="M2" i="9" s="1"/>
  <c r="A22" i="1" l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E2" i="3"/>
  <c r="I8" i="3"/>
  <c r="F8" i="3"/>
  <c r="J8" i="3" s="1"/>
  <c r="I7" i="3"/>
  <c r="F7" i="3"/>
  <c r="J7" i="3" s="1"/>
  <c r="I6" i="3"/>
  <c r="F6" i="3"/>
  <c r="J6" i="3" s="1"/>
  <c r="K7" i="3" l="1"/>
  <c r="K8" i="3"/>
  <c r="K6" i="3"/>
  <c r="F2" i="1"/>
  <c r="E2" i="2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F7" i="2" l="1"/>
  <c r="J7" i="2" s="1"/>
  <c r="I7" i="2"/>
  <c r="F8" i="2"/>
  <c r="J8" i="2" s="1"/>
  <c r="I8" i="2"/>
  <c r="F9" i="2"/>
  <c r="J9" i="2" s="1"/>
  <c r="I9" i="2"/>
  <c r="F10" i="2"/>
  <c r="J10" i="2" s="1"/>
  <c r="I10" i="2"/>
  <c r="F11" i="2"/>
  <c r="J11" i="2" s="1"/>
  <c r="I11" i="2"/>
  <c r="K10" i="2" l="1"/>
  <c r="K9" i="2"/>
  <c r="K7" i="2"/>
  <c r="K11" i="2"/>
  <c r="K8" i="2"/>
  <c r="F26" i="3"/>
  <c r="J26" i="3" s="1"/>
  <c r="I26" i="3"/>
  <c r="F27" i="3"/>
  <c r="J27" i="3" s="1"/>
  <c r="I27" i="3"/>
  <c r="F28" i="3"/>
  <c r="J28" i="3" s="1"/>
  <c r="I28" i="3"/>
  <c r="F6" i="2"/>
  <c r="J6" i="2" s="1"/>
  <c r="I6" i="2"/>
  <c r="K6" i="2" l="1"/>
  <c r="K28" i="3"/>
  <c r="K27" i="3"/>
  <c r="K26" i="3" l="1"/>
  <c r="H2" i="2"/>
  <c r="H2" i="3"/>
  <c r="I2" i="1"/>
  <c r="F12" i="2" l="1"/>
  <c r="J12" i="2" s="1"/>
  <c r="F13" i="2"/>
  <c r="J13" i="2" s="1"/>
  <c r="F14" i="2"/>
  <c r="J14" i="2" s="1"/>
  <c r="F15" i="2"/>
  <c r="J15" i="2" s="1"/>
  <c r="F16" i="2"/>
  <c r="J16" i="2" s="1"/>
  <c r="F17" i="2"/>
  <c r="J17" i="2" s="1"/>
  <c r="F18" i="2"/>
  <c r="J18" i="2" s="1"/>
  <c r="F19" i="2"/>
  <c r="J19" i="2" s="1"/>
  <c r="F34" i="3"/>
  <c r="J34" i="3" s="1"/>
  <c r="K7" i="1" l="1"/>
  <c r="L7" i="1" s="1"/>
  <c r="F37" i="3"/>
  <c r="J37" i="3" s="1"/>
  <c r="F36" i="3"/>
  <c r="J36" i="3" s="1"/>
  <c r="F35" i="3"/>
  <c r="J35" i="3" s="1"/>
  <c r="F33" i="3"/>
  <c r="J33" i="3" s="1"/>
  <c r="F32" i="3"/>
  <c r="J32" i="3" s="1"/>
  <c r="F31" i="3"/>
  <c r="J31" i="3" s="1"/>
  <c r="F30" i="3"/>
  <c r="J30" i="3" s="1"/>
  <c r="F29" i="3"/>
  <c r="J29" i="3" s="1"/>
  <c r="F25" i="3"/>
  <c r="J25" i="3" s="1"/>
  <c r="F24" i="3"/>
  <c r="J24" i="3" s="1"/>
  <c r="F23" i="3"/>
  <c r="J23" i="3" s="1"/>
  <c r="F22" i="3"/>
  <c r="J22" i="3" s="1"/>
  <c r="F21" i="3"/>
  <c r="J21" i="3" s="1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I38" i="3" l="1"/>
  <c r="I39" i="3"/>
  <c r="I40" i="3"/>
  <c r="I41" i="3"/>
  <c r="F38" i="3"/>
  <c r="J38" i="3" s="1"/>
  <c r="F39" i="3"/>
  <c r="J39" i="3" s="1"/>
  <c r="F40" i="3"/>
  <c r="J40" i="3" s="1"/>
  <c r="F41" i="3"/>
  <c r="J41" i="3" s="1"/>
  <c r="I37" i="3"/>
  <c r="I36" i="3"/>
  <c r="I35" i="3"/>
  <c r="I34" i="3"/>
  <c r="I33" i="3"/>
  <c r="I32" i="3"/>
  <c r="I31" i="3"/>
  <c r="I30" i="3"/>
  <c r="I29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19" i="2"/>
  <c r="I18" i="2"/>
  <c r="I17" i="2"/>
  <c r="I16" i="2"/>
  <c r="I15" i="2"/>
  <c r="I14" i="2"/>
  <c r="I13" i="2"/>
  <c r="I12" i="2"/>
  <c r="G22" i="1"/>
  <c r="K22" i="1" s="1"/>
  <c r="L22" i="1" s="1"/>
  <c r="G21" i="1"/>
  <c r="K21" i="1" s="1"/>
  <c r="L21" i="1" s="1"/>
  <c r="G20" i="1"/>
  <c r="K20" i="1" s="1"/>
  <c r="L20" i="1" s="1"/>
  <c r="G19" i="1"/>
  <c r="K19" i="1" s="1"/>
  <c r="L19" i="1" s="1"/>
  <c r="G18" i="1"/>
  <c r="K18" i="1" s="1"/>
  <c r="L18" i="1" s="1"/>
  <c r="G17" i="1"/>
  <c r="K17" i="1" s="1"/>
  <c r="L17" i="1" s="1"/>
  <c r="G16" i="1"/>
  <c r="K16" i="1" s="1"/>
  <c r="L16" i="1" s="1"/>
  <c r="G15" i="1"/>
  <c r="K15" i="1" s="1"/>
  <c r="L15" i="1" s="1"/>
  <c r="G14" i="1"/>
  <c r="K14" i="1" s="1"/>
  <c r="L14" i="1" s="1"/>
  <c r="G13" i="1"/>
  <c r="K13" i="1" s="1"/>
  <c r="L13" i="1" s="1"/>
  <c r="G12" i="1"/>
  <c r="K12" i="1" s="1"/>
  <c r="L12" i="1" s="1"/>
  <c r="G11" i="1"/>
  <c r="K11" i="1" s="1"/>
  <c r="L11" i="1" s="1"/>
  <c r="G10" i="1"/>
  <c r="K10" i="1" s="1"/>
  <c r="L10" i="1" s="1"/>
  <c r="G9" i="1"/>
  <c r="K9" i="1" s="1"/>
  <c r="L9" i="1" s="1"/>
  <c r="G8" i="1"/>
  <c r="K8" i="1" s="1"/>
  <c r="L8" i="1" s="1"/>
  <c r="J2" i="3" l="1"/>
  <c r="K2" i="1"/>
  <c r="K3" i="1"/>
  <c r="K34" i="3"/>
  <c r="K41" i="3"/>
  <c r="I2" i="3"/>
  <c r="I2" i="2"/>
  <c r="K39" i="3"/>
  <c r="K38" i="3"/>
  <c r="K9" i="3"/>
  <c r="K11" i="3"/>
  <c r="K13" i="3"/>
  <c r="K15" i="3"/>
  <c r="K17" i="3"/>
  <c r="K19" i="3"/>
  <c r="K20" i="3"/>
  <c r="K22" i="3"/>
  <c r="K23" i="3"/>
  <c r="K24" i="3"/>
  <c r="K29" i="3"/>
  <c r="K30" i="3"/>
  <c r="K31" i="3"/>
  <c r="K32" i="3"/>
  <c r="K33" i="3"/>
  <c r="K35" i="3"/>
  <c r="K36" i="3"/>
  <c r="K37" i="3"/>
  <c r="K10" i="3"/>
  <c r="K12" i="3"/>
  <c r="K14" i="3"/>
  <c r="K16" i="3"/>
  <c r="K18" i="3"/>
  <c r="K21" i="3"/>
  <c r="K25" i="3"/>
  <c r="K12" i="2"/>
  <c r="K13" i="2"/>
  <c r="K14" i="2"/>
  <c r="K15" i="2"/>
  <c r="K16" i="2"/>
  <c r="K17" i="2"/>
  <c r="K18" i="2"/>
  <c r="K19" i="2"/>
  <c r="K2" i="3" l="1"/>
  <c r="K40" i="3"/>
  <c r="J2" i="2"/>
  <c r="K2" i="2" s="1"/>
  <c r="F2" i="4" l="1"/>
  <c r="J2" i="1"/>
  <c r="D2" i="4" s="1"/>
  <c r="D3" i="4" s="1"/>
  <c r="G2" i="4" l="1"/>
  <c r="J3" i="1"/>
  <c r="I3" i="2"/>
  <c r="I3" i="3"/>
  <c r="L2" i="1"/>
</calcChain>
</file>

<file path=xl/sharedStrings.xml><?xml version="1.0" encoding="utf-8"?>
<sst xmlns="http://schemas.openxmlformats.org/spreadsheetml/2006/main" count="569" uniqueCount="149">
  <si>
    <t>Term</t>
  </si>
  <si>
    <t>Year</t>
  </si>
  <si>
    <t xml:space="preserve">WSCH </t>
  </si>
  <si>
    <t xml:space="preserve">FTES </t>
  </si>
  <si>
    <t>PROD</t>
  </si>
  <si>
    <t>Summer</t>
  </si>
  <si>
    <t>Faculty Name</t>
  </si>
  <si>
    <t>Subject</t>
  </si>
  <si>
    <t>Course/X-listed Course(s)</t>
  </si>
  <si>
    <t>Set
Cap
Per Section</t>
  </si>
  <si>
    <t>Planned
Section(s)</t>
  </si>
  <si>
    <t>Total 
Enr. (Est.)</t>
  </si>
  <si>
    <t>FTES</t>
  </si>
  <si>
    <t>NOTES:</t>
  </si>
  <si>
    <t>Summary/Rationale:</t>
  </si>
  <si>
    <t>**REQUIRED SECTION**</t>
  </si>
  <si>
    <t>Discipline Faculty:</t>
  </si>
  <si>
    <t>I have used my program review to develop the above discipline plan:</t>
  </si>
  <si>
    <t>Division Dean:</t>
  </si>
  <si>
    <t>I approve the above discipline plan and agree that it complies with the program review:</t>
  </si>
  <si>
    <t>Fall</t>
  </si>
  <si>
    <t>Spring</t>
  </si>
  <si>
    <t xml:space="preserve">Total FTEF </t>
  </si>
  <si>
    <t>Weekly
Contact
Hours Per
Week</t>
  </si>
  <si>
    <t>Discipline</t>
  </si>
  <si>
    <t>Expected Enrollment 
Per 
Section (Est.)</t>
  </si>
  <si>
    <t xml:space="preserve">Please provide rationale for proposed courses. </t>
  </si>
  <si>
    <r>
      <t xml:space="preserve">Session
</t>
    </r>
    <r>
      <rPr>
        <sz val="10"/>
        <color indexed="8"/>
        <rFont val="Calibri"/>
        <family val="2"/>
        <scheme val="minor"/>
      </rPr>
      <t xml:space="preserve">Please indicate in which summer session the course is to be offered </t>
    </r>
  </si>
  <si>
    <t>Course #/X-listed Course(s)</t>
  </si>
  <si>
    <t>Equated Hours
Section</t>
  </si>
  <si>
    <t>Equated Hours Per
Section</t>
  </si>
  <si>
    <t>Equated Hours Per Section</t>
  </si>
  <si>
    <t>Equated hours per section</t>
  </si>
  <si>
    <t>PRODUCTIVITY</t>
  </si>
  <si>
    <t>LIS</t>
  </si>
  <si>
    <t>LIS85</t>
  </si>
  <si>
    <t xml:space="preserve"> </t>
  </si>
  <si>
    <t>2019 Summer Sessions</t>
  </si>
  <si>
    <t>Sum 19 FTEF</t>
  </si>
  <si>
    <t>19/20 FTEF Allocation</t>
  </si>
  <si>
    <t>Remaining FTEF for 19-20</t>
  </si>
  <si>
    <t>Remaining FTEF for 19/20</t>
  </si>
  <si>
    <t>Fall 19 FTEF</t>
  </si>
  <si>
    <t>Sp 20 FTEF</t>
  </si>
  <si>
    <t>2019-20</t>
  </si>
  <si>
    <t>2019-20 FTEF</t>
  </si>
  <si>
    <t>19/20</t>
  </si>
  <si>
    <t>FTEF 19/20 Adds</t>
  </si>
  <si>
    <t>3 unit</t>
  </si>
  <si>
    <t>4 unit</t>
  </si>
  <si>
    <t>5 unit</t>
  </si>
  <si>
    <t>5 Unit</t>
  </si>
  <si>
    <t>2 days per week for 1.5 hrs.</t>
  </si>
  <si>
    <t>1 day per week for 3.0 hrs.</t>
  </si>
  <si>
    <t>1 day per week for 4.0 hrs.</t>
  </si>
  <si>
    <t>2 days per week for 2.0 hrs.</t>
  </si>
  <si>
    <t>3 days per week for 1.3 hrs.</t>
  </si>
  <si>
    <t>4 days per week for 1.25 hrs.</t>
  </si>
  <si>
    <t>3 days per week for 1.75 hrs.</t>
  </si>
  <si>
    <t>2 days per week for 2.5 hrs.</t>
  </si>
  <si>
    <t>7:30 - 8:00 AM</t>
  </si>
  <si>
    <t>8:00 - 8:30 AM</t>
  </si>
  <si>
    <t>8:00-9:30            M/W or T/Th</t>
  </si>
  <si>
    <t>8:00-11:00 M, T, W, Th, F</t>
  </si>
  <si>
    <t>8:00- 12:00 M, T, W, Th, F</t>
  </si>
  <si>
    <t>8:00-10:00            M/W or T/Th</t>
  </si>
  <si>
    <t>8:00-9:30            M/T/W or T/W/Th</t>
  </si>
  <si>
    <t>8:00-9:30            M/T/W/Th</t>
  </si>
  <si>
    <t>8:00-10:00            M/T/W or T/W/Th</t>
  </si>
  <si>
    <t>8:00-10:30 M/w or T/Th</t>
  </si>
  <si>
    <t>8:30 - 9:00 AM</t>
  </si>
  <si>
    <t>9:00 - 9:30 AM</t>
  </si>
  <si>
    <t>9:30 - 10:00 AM</t>
  </si>
  <si>
    <t>9:30-11:00          M/W or T/Th</t>
  </si>
  <si>
    <t>9:30-11:00          M/T/W or T/W/Th</t>
  </si>
  <si>
    <t>9:30-11:00        M/T/W/Th</t>
  </si>
  <si>
    <t>10:00 - 10:30 AM</t>
  </si>
  <si>
    <t>10:00-12:00            M/W or T/Th</t>
  </si>
  <si>
    <t>10:30 - 11:00 AM</t>
  </si>
  <si>
    <t>11:00 - 11:30 AM</t>
  </si>
  <si>
    <t>11:00-12:30  M/W or T/TH</t>
  </si>
  <si>
    <t>11:00-12:30  M/T/W or T/W/Th</t>
  </si>
  <si>
    <t>11:00-12:30  M/T/W/Th</t>
  </si>
  <si>
    <t>11:30 - 12:00 PM</t>
  </si>
  <si>
    <t>12:00 - 12:30 PM</t>
  </si>
  <si>
    <t>12:30 - 1:00 PM</t>
  </si>
  <si>
    <t>12:30-1:30   College Hour</t>
  </si>
  <si>
    <t>1:00 - 1:30 PM</t>
  </si>
  <si>
    <t>1:30 - 2:00 PM</t>
  </si>
  <si>
    <t>1:30-3:00            M/W or T/Th</t>
  </si>
  <si>
    <t>1:30- 4:30 M, T, W, TH, FR</t>
  </si>
  <si>
    <t>1:30-5:30 M, T, W, TH, FR</t>
  </si>
  <si>
    <t>1:30-3:30            M/W or T/Th</t>
  </si>
  <si>
    <t>1:30-3:00        M/T/W or T/W/Th</t>
  </si>
  <si>
    <t>1:30-3:00            M/T/W/Th</t>
  </si>
  <si>
    <t>1:30-3:30            M/T/W or T/W/Th</t>
  </si>
  <si>
    <t>1:30-4:00 M/w or T/Th</t>
  </si>
  <si>
    <t>2:00 - 2:30 PM</t>
  </si>
  <si>
    <t>2:30 - 3:00 PM</t>
  </si>
  <si>
    <t>3:00 - 3:30 PM</t>
  </si>
  <si>
    <t>3:00-4:30            M/W or T/Th</t>
  </si>
  <si>
    <t>3:00-4:30            M/T/W or T/W/Th</t>
  </si>
  <si>
    <t>3:00-4:30            M/T/W/Th</t>
  </si>
  <si>
    <t>3:30 - 4:00 PM</t>
  </si>
  <si>
    <t>3:30-5:30 W/W or T/TH</t>
  </si>
  <si>
    <t>3:30-5:30 M/T/W or T/W/Th</t>
  </si>
  <si>
    <t>4:00 - 4:30 PM</t>
  </si>
  <si>
    <t>4:30 - 5:00 PM</t>
  </si>
  <si>
    <t>4:30-6:00                 M/W or T/Th</t>
  </si>
  <si>
    <t>4:30-6:00                 M/T/W or T/W/Th</t>
  </si>
  <si>
    <t>4:30-6:00                 M/T/W/Th</t>
  </si>
  <si>
    <t>5:00 - 5:30 PM</t>
  </si>
  <si>
    <t>5:30 - 6:00 PM</t>
  </si>
  <si>
    <t>6:00 - 6:30 PM</t>
  </si>
  <si>
    <t>6:00-9:00 M, T, W or TH</t>
  </si>
  <si>
    <t>6:30-10:00 M, T, W, TH</t>
  </si>
  <si>
    <t>6:00-8:00            M/W or T/Th</t>
  </si>
  <si>
    <t>6:00-7:30            M/T/W or T/W/Th</t>
  </si>
  <si>
    <t>6:00-7:30            M/T/W/Th</t>
  </si>
  <si>
    <t>6:00-8:00            M/T/W or T/W/Th</t>
  </si>
  <si>
    <t>6:00-8:30 M/W or T/Th</t>
  </si>
  <si>
    <t>6:30 - 7:00 PM</t>
  </si>
  <si>
    <t>7:00 - 7:30 PM</t>
  </si>
  <si>
    <t>7:30 - 8:00 PM</t>
  </si>
  <si>
    <t>7:30-9:00            M/T/W or T/W/Th</t>
  </si>
  <si>
    <t>7:30-9:00            M/T/W/Th</t>
  </si>
  <si>
    <t>8:00 - 8:30 PM</t>
  </si>
  <si>
    <t>8:30 - 9:00 PM</t>
  </si>
  <si>
    <t>9:00 - 9:30 PM</t>
  </si>
  <si>
    <t>9:30 - 10:00 PM</t>
  </si>
  <si>
    <t>Fall Intersession</t>
  </si>
  <si>
    <t>Fall or Spring?</t>
  </si>
  <si>
    <t xml:space="preserve">Was course offered in  16/17? If so, when? </t>
  </si>
  <si>
    <t xml:space="preserve">Was course offered in  18/19? If so, when? </t>
  </si>
  <si>
    <t>Remaining FTEF</t>
  </si>
  <si>
    <t>Winter or Spring online?</t>
  </si>
  <si>
    <t>Summer 2019 8-week:  06/10/2019 – 08/02/2019</t>
  </si>
  <si>
    <t>Summer 2019 6-week:  06/17/2019 – 07/26/2019</t>
  </si>
  <si>
    <t>Summer 2019 4-week:  07/01/2019 – 07/26/2019</t>
  </si>
  <si>
    <t>Plan to offer in 4 week format for summer</t>
  </si>
  <si>
    <t>Section is late start and online. A second section will be offered over Spring Intersession and has been moved under the Intersession tab.</t>
  </si>
  <si>
    <t>Section is late start and online. A second section will be offered over Winter Intersession and has been moved to the Intersession tab.</t>
  </si>
  <si>
    <t>Winter</t>
  </si>
  <si>
    <t>yes</t>
  </si>
  <si>
    <t>LIS500</t>
  </si>
  <si>
    <t>Contract Ed. Only offered to ASTI Students</t>
  </si>
  <si>
    <t>Yes, Fall</t>
  </si>
  <si>
    <t>online</t>
  </si>
  <si>
    <t>LIS74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</si>
</sst>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FFE1"/>
        <bgColor indexed="8"/>
      </patternFill>
    </fill>
    <fill>
      <patternFill patternType="solid">
        <fgColor rgb="FFFFFFE1"/>
        <bgColor rgb="FF000000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theme="3" tint="-0.24994659260841701"/>
      </left>
      <right style="mediumDashed">
        <color theme="3" tint="-0.24994659260841701"/>
      </right>
      <top style="mediumDashed">
        <color theme="3" tint="-0.24994659260841701"/>
      </top>
      <bottom/>
      <diagonal/>
    </border>
    <border>
      <left style="mediumDashed">
        <color theme="3" tint="-0.24994659260841701"/>
      </left>
      <right style="mediumDashed">
        <color theme="3" tint="-0.24994659260841701"/>
      </right>
      <top/>
      <bottom/>
      <diagonal/>
    </border>
    <border>
      <left style="mediumDashed">
        <color theme="3" tint="-0.24994659260841701"/>
      </left>
      <right style="mediumDashed">
        <color theme="3" tint="-0.24994659260841701"/>
      </right>
      <top/>
      <bottom style="mediumDashed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32">
    <xf numFmtId="0" fontId="0" fillId="0" borderId="0" xfId="0"/>
    <xf numFmtId="0" fontId="2" fillId="0" borderId="0" xfId="0" applyFont="1" applyBorder="1" applyAlignment="1"/>
    <xf numFmtId="0" fontId="5" fillId="0" borderId="15" xfId="0" applyFont="1" applyBorder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Font="1"/>
    <xf numFmtId="2" fontId="0" fillId="0" borderId="1" xfId="0" applyNumberFormat="1" applyFont="1" applyBorder="1" applyAlignment="1" applyProtection="1">
      <alignment horizontal="right"/>
    </xf>
    <xf numFmtId="164" fontId="0" fillId="0" borderId="1" xfId="0" applyNumberFormat="1" applyFont="1" applyBorder="1" applyAlignment="1" applyProtection="1">
      <alignment horizontal="right"/>
    </xf>
    <xf numFmtId="0" fontId="0" fillId="0" borderId="0" xfId="0" applyFont="1" applyProtection="1"/>
    <xf numFmtId="164" fontId="0" fillId="0" borderId="3" xfId="0" applyNumberFormat="1" applyFont="1" applyBorder="1" applyAlignment="1" applyProtection="1">
      <alignment horizontal="right"/>
    </xf>
    <xf numFmtId="164" fontId="0" fillId="0" borderId="9" xfId="0" applyNumberFormat="1" applyFont="1" applyBorder="1" applyAlignment="1" applyProtection="1">
      <alignment horizontal="right"/>
    </xf>
    <xf numFmtId="0" fontId="0" fillId="0" borderId="0" xfId="0" applyFont="1" applyFill="1" applyBorder="1" applyProtection="1"/>
    <xf numFmtId="2" fontId="0" fillId="0" borderId="0" xfId="0" applyNumberFormat="1" applyFont="1" applyFill="1" applyBorder="1" applyAlignment="1" applyProtection="1">
      <alignment horizontal="left"/>
    </xf>
    <xf numFmtId="2" fontId="0" fillId="0" borderId="0" xfId="0" applyNumberFormat="1" applyFont="1" applyBorder="1" applyAlignment="1" applyProtection="1">
      <alignment horizontal="left"/>
    </xf>
    <xf numFmtId="164" fontId="0" fillId="0" borderId="0" xfId="0" applyNumberFormat="1" applyFont="1" applyBorder="1" applyAlignment="1" applyProtection="1">
      <alignment horizontal="left"/>
    </xf>
    <xf numFmtId="164" fontId="0" fillId="0" borderId="0" xfId="0" applyNumberFormat="1" applyFont="1" applyProtection="1"/>
    <xf numFmtId="0" fontId="0" fillId="0" borderId="15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/>
    <xf numFmtId="2" fontId="0" fillId="0" borderId="0" xfId="0" applyNumberFormat="1" applyFont="1"/>
    <xf numFmtId="164" fontId="0" fillId="0" borderId="9" xfId="0" applyNumberFormat="1" applyFont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left"/>
    </xf>
    <xf numFmtId="2" fontId="6" fillId="0" borderId="1" xfId="1" applyNumberFormat="1" applyFont="1" applyFill="1" applyBorder="1" applyAlignment="1" applyProtection="1">
      <alignment horizontal="left" wrapText="1"/>
    </xf>
    <xf numFmtId="164" fontId="6" fillId="0" borderId="1" xfId="1" applyNumberFormat="1" applyFont="1" applyFill="1" applyBorder="1" applyAlignment="1" applyProtection="1">
      <alignment horizontal="left" wrapText="1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/>
    <xf numFmtId="0" fontId="10" fillId="4" borderId="18" xfId="0" applyFont="1" applyFill="1" applyBorder="1" applyAlignment="1">
      <alignment horizontal="center"/>
    </xf>
    <xf numFmtId="0" fontId="0" fillId="0" borderId="0" xfId="0" applyFont="1" applyAlignment="1">
      <alignment wrapText="1"/>
    </xf>
    <xf numFmtId="2" fontId="0" fillId="0" borderId="1" xfId="0" applyNumberFormat="1" applyFont="1" applyFill="1" applyBorder="1" applyAlignment="1" applyProtection="1">
      <alignment horizontal="right"/>
    </xf>
    <xf numFmtId="0" fontId="6" fillId="6" borderId="1" xfId="1" applyFont="1" applyFill="1" applyBorder="1" applyAlignment="1" applyProtection="1">
      <alignment horizontal="left"/>
    </xf>
    <xf numFmtId="0" fontId="6" fillId="6" borderId="1" xfId="1" applyFont="1" applyFill="1" applyBorder="1" applyAlignment="1" applyProtection="1">
      <alignment horizontal="left" wrapText="1"/>
    </xf>
    <xf numFmtId="0" fontId="6" fillId="6" borderId="3" xfId="1" applyFont="1" applyFill="1" applyBorder="1" applyAlignment="1" applyProtection="1">
      <alignment horizontal="center" wrapText="1"/>
    </xf>
    <xf numFmtId="0" fontId="0" fillId="3" borderId="1" xfId="0" applyFont="1" applyFill="1" applyBorder="1" applyAlignment="1" applyProtection="1">
      <alignment horizontal="center" wrapText="1"/>
    </xf>
    <xf numFmtId="0" fontId="0" fillId="3" borderId="3" xfId="0" applyFont="1" applyFill="1" applyBorder="1" applyAlignment="1" applyProtection="1">
      <alignment horizontal="center" wrapText="1"/>
    </xf>
    <xf numFmtId="2" fontId="6" fillId="6" borderId="3" xfId="1" applyNumberFormat="1" applyFont="1" applyFill="1" applyBorder="1" applyAlignment="1" applyProtection="1">
      <alignment horizontal="center" wrapText="1"/>
    </xf>
    <xf numFmtId="2" fontId="0" fillId="3" borderId="1" xfId="0" applyNumberFormat="1" applyFont="1" applyFill="1" applyBorder="1" applyAlignment="1" applyProtection="1">
      <alignment horizontal="right"/>
    </xf>
    <xf numFmtId="2" fontId="6" fillId="6" borderId="1" xfId="1" applyNumberFormat="1" applyFont="1" applyFill="1" applyBorder="1" applyAlignment="1" applyProtection="1">
      <alignment horizontal="center"/>
    </xf>
    <xf numFmtId="0" fontId="0" fillId="3" borderId="17" xfId="0" applyFont="1" applyFill="1" applyBorder="1"/>
    <xf numFmtId="0" fontId="0" fillId="3" borderId="1" xfId="0" applyFont="1" applyFill="1" applyBorder="1" applyAlignment="1" applyProtection="1">
      <alignment horizontal="center"/>
    </xf>
    <xf numFmtId="164" fontId="6" fillId="6" borderId="1" xfId="1" applyNumberFormat="1" applyFont="1" applyFill="1" applyBorder="1" applyAlignment="1" applyProtection="1">
      <alignment horizontal="center"/>
    </xf>
    <xf numFmtId="2" fontId="6" fillId="6" borderId="5" xfId="1" applyNumberFormat="1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left"/>
    </xf>
    <xf numFmtId="0" fontId="0" fillId="3" borderId="1" xfId="0" applyFont="1" applyFill="1" applyBorder="1" applyAlignment="1" applyProtection="1">
      <alignment horizontal="left"/>
    </xf>
    <xf numFmtId="0" fontId="0" fillId="5" borderId="19" xfId="0" applyFont="1" applyFill="1" applyBorder="1" applyAlignment="1">
      <alignment horizontal="center"/>
    </xf>
    <xf numFmtId="0" fontId="0" fillId="5" borderId="20" xfId="0" applyFont="1" applyFill="1" applyBorder="1" applyAlignment="1">
      <alignment horizontal="center"/>
    </xf>
    <xf numFmtId="164" fontId="6" fillId="6" borderId="3" xfId="1" applyNumberFormat="1" applyFont="1" applyFill="1" applyBorder="1" applyAlignment="1" applyProtection="1">
      <alignment horizontal="center"/>
    </xf>
    <xf numFmtId="0" fontId="0" fillId="3" borderId="1" xfId="0" applyFont="1" applyFill="1" applyBorder="1"/>
    <xf numFmtId="0" fontId="6" fillId="6" borderId="1" xfId="1" applyFont="1" applyFill="1" applyBorder="1" applyAlignment="1" applyProtection="1">
      <alignment horizontal="center"/>
    </xf>
    <xf numFmtId="0" fontId="0" fillId="8" borderId="1" xfId="0" applyFont="1" applyFill="1" applyBorder="1" applyProtection="1"/>
    <xf numFmtId="0" fontId="7" fillId="8" borderId="1" xfId="0" applyFont="1" applyFill="1" applyBorder="1" applyAlignment="1" applyProtection="1">
      <alignment horizontal="left"/>
    </xf>
    <xf numFmtId="2" fontId="0" fillId="8" borderId="1" xfId="0" applyNumberFormat="1" applyFont="1" applyFill="1" applyBorder="1" applyAlignment="1" applyProtection="1">
      <alignment horizontal="right"/>
    </xf>
    <xf numFmtId="0" fontId="0" fillId="8" borderId="1" xfId="0" applyFont="1" applyFill="1" applyBorder="1" applyAlignment="1" applyProtection="1">
      <alignment horizontal="left"/>
      <protection locked="0"/>
    </xf>
    <xf numFmtId="0" fontId="11" fillId="9" borderId="1" xfId="1" applyFont="1" applyFill="1" applyBorder="1" applyAlignment="1" applyProtection="1">
      <alignment horizontal="left" wrapText="1"/>
      <protection locked="0"/>
    </xf>
    <xf numFmtId="0" fontId="11" fillId="8" borderId="1" xfId="1" applyFont="1" applyFill="1" applyBorder="1" applyAlignment="1" applyProtection="1">
      <alignment horizontal="left" wrapText="1"/>
    </xf>
    <xf numFmtId="2" fontId="0" fillId="8" borderId="1" xfId="0" applyNumberFormat="1" applyFont="1" applyFill="1" applyBorder="1" applyAlignment="1" applyProtection="1">
      <alignment horizontal="left"/>
      <protection locked="0"/>
    </xf>
    <xf numFmtId="2" fontId="11" fillId="9" borderId="1" xfId="1" applyNumberFormat="1" applyFont="1" applyFill="1" applyBorder="1" applyAlignment="1" applyProtection="1">
      <alignment horizontal="left" wrapText="1"/>
      <protection locked="0"/>
    </xf>
    <xf numFmtId="0" fontId="12" fillId="10" borderId="1" xfId="0" applyFont="1" applyFill="1" applyBorder="1" applyAlignment="1" applyProtection="1">
      <alignment horizontal="left"/>
      <protection locked="0"/>
    </xf>
    <xf numFmtId="0" fontId="12" fillId="10" borderId="7" xfId="0" applyFont="1" applyFill="1" applyBorder="1" applyAlignment="1" applyProtection="1">
      <alignment horizontal="left"/>
      <protection locked="0"/>
    </xf>
    <xf numFmtId="0" fontId="12" fillId="10" borderId="17" xfId="0" applyFont="1" applyFill="1" applyBorder="1" applyAlignment="1" applyProtection="1">
      <alignment horizontal="left"/>
      <protection locked="0"/>
    </xf>
    <xf numFmtId="0" fontId="12" fillId="10" borderId="14" xfId="0" applyFont="1" applyFill="1" applyBorder="1" applyAlignment="1" applyProtection="1">
      <alignment horizontal="left"/>
      <protection locked="0"/>
    </xf>
    <xf numFmtId="0" fontId="12" fillId="10" borderId="1" xfId="0" applyFont="1" applyFill="1" applyBorder="1" applyProtection="1">
      <protection locked="0"/>
    </xf>
    <xf numFmtId="0" fontId="12" fillId="10" borderId="7" xfId="0" quotePrefix="1" applyFont="1" applyFill="1" applyBorder="1" applyProtection="1">
      <protection locked="0"/>
    </xf>
    <xf numFmtId="0" fontId="0" fillId="8" borderId="1" xfId="0" applyFont="1" applyFill="1" applyBorder="1" applyProtection="1">
      <protection locked="0"/>
    </xf>
    <xf numFmtId="0" fontId="0" fillId="8" borderId="1" xfId="0" quotePrefix="1" applyFont="1" applyFill="1" applyBorder="1" applyProtection="1">
      <protection locked="0"/>
    </xf>
    <xf numFmtId="0" fontId="12" fillId="10" borderId="17" xfId="0" applyFont="1" applyFill="1" applyBorder="1" applyProtection="1">
      <protection locked="0"/>
    </xf>
    <xf numFmtId="0" fontId="12" fillId="10" borderId="14" xfId="0" quotePrefix="1" applyFont="1" applyFill="1" applyBorder="1" applyProtection="1">
      <protection locked="0"/>
    </xf>
    <xf numFmtId="0" fontId="8" fillId="10" borderId="17" xfId="0" applyFont="1" applyFill="1" applyBorder="1" applyProtection="1">
      <protection locked="0"/>
    </xf>
    <xf numFmtId="0" fontId="8" fillId="10" borderId="14" xfId="0" quotePrefix="1" applyFont="1" applyFill="1" applyBorder="1" applyProtection="1">
      <protection locked="0"/>
    </xf>
    <xf numFmtId="0" fontId="6" fillId="8" borderId="1" xfId="1" applyFont="1" applyFill="1" applyBorder="1" applyAlignment="1" applyProtection="1">
      <alignment horizontal="left" wrapText="1"/>
    </xf>
    <xf numFmtId="0" fontId="8" fillId="10" borderId="14" xfId="0" quotePrefix="1" applyFont="1" applyFill="1" applyBorder="1" applyAlignment="1" applyProtection="1">
      <alignment horizontal="left"/>
      <protection locked="0"/>
    </xf>
    <xf numFmtId="0" fontId="0" fillId="8" borderId="1" xfId="0" applyFont="1" applyFill="1" applyBorder="1" applyAlignment="1" applyProtection="1">
      <alignment horizontal="left"/>
    </xf>
    <xf numFmtId="0" fontId="12" fillId="8" borderId="1" xfId="0" applyFont="1" applyFill="1" applyBorder="1" applyAlignment="1" applyProtection="1">
      <alignment horizontal="left"/>
      <protection locked="0"/>
    </xf>
    <xf numFmtId="0" fontId="12" fillId="8" borderId="1" xfId="0" applyFont="1" applyFill="1" applyBorder="1" applyProtection="1">
      <protection locked="0"/>
    </xf>
    <xf numFmtId="0" fontId="12" fillId="8" borderId="1" xfId="0" quotePrefix="1" applyFont="1" applyFill="1" applyBorder="1" applyAlignment="1" applyProtection="1">
      <alignment horizontal="left"/>
      <protection locked="0"/>
    </xf>
    <xf numFmtId="2" fontId="0" fillId="8" borderId="1" xfId="0" applyNumberFormat="1" applyFont="1" applyFill="1" applyBorder="1" applyAlignment="1" applyProtection="1">
      <alignment horizontal="left"/>
    </xf>
    <xf numFmtId="0" fontId="0" fillId="7" borderId="1" xfId="0" applyFont="1" applyFill="1" applyBorder="1" applyAlignment="1" applyProtection="1">
      <alignment horizontal="center"/>
    </xf>
    <xf numFmtId="2" fontId="6" fillId="11" borderId="1" xfId="1" applyNumberFormat="1" applyFont="1" applyFill="1" applyBorder="1" applyAlignment="1" applyProtection="1">
      <alignment horizontal="center"/>
    </xf>
    <xf numFmtId="164" fontId="6" fillId="11" borderId="1" xfId="1" applyNumberFormat="1" applyFont="1" applyFill="1" applyBorder="1" applyAlignment="1" applyProtection="1">
      <alignment horizontal="center"/>
    </xf>
    <xf numFmtId="0" fontId="6" fillId="11" borderId="1" xfId="1" applyFont="1" applyFill="1" applyBorder="1" applyAlignment="1" applyProtection="1">
      <alignment horizontal="left"/>
    </xf>
    <xf numFmtId="0" fontId="6" fillId="11" borderId="1" xfId="1" applyFont="1" applyFill="1" applyBorder="1" applyAlignment="1" applyProtection="1">
      <alignment horizontal="left" wrapText="1"/>
    </xf>
    <xf numFmtId="0" fontId="6" fillId="11" borderId="3" xfId="1" applyFont="1" applyFill="1" applyBorder="1" applyAlignment="1" applyProtection="1">
      <alignment horizontal="center" wrapText="1"/>
    </xf>
    <xf numFmtId="0" fontId="0" fillId="7" borderId="1" xfId="0" applyFont="1" applyFill="1" applyBorder="1" applyAlignment="1" applyProtection="1">
      <alignment horizontal="center" wrapText="1"/>
    </xf>
    <xf numFmtId="0" fontId="0" fillId="7" borderId="3" xfId="0" applyFont="1" applyFill="1" applyBorder="1" applyAlignment="1" applyProtection="1">
      <alignment horizontal="center" wrapText="1"/>
    </xf>
    <xf numFmtId="2" fontId="6" fillId="11" borderId="3" xfId="1" applyNumberFormat="1" applyFont="1" applyFill="1" applyBorder="1" applyAlignment="1" applyProtection="1">
      <alignment horizontal="center" wrapText="1"/>
    </xf>
    <xf numFmtId="164" fontId="6" fillId="11" borderId="3" xfId="1" applyNumberFormat="1" applyFont="1" applyFill="1" applyBorder="1" applyAlignment="1" applyProtection="1">
      <alignment horizontal="center"/>
    </xf>
    <xf numFmtId="0" fontId="0" fillId="7" borderId="1" xfId="0" applyFont="1" applyFill="1" applyBorder="1"/>
    <xf numFmtId="165" fontId="0" fillId="0" borderId="1" xfId="0" applyNumberFormat="1" applyFont="1" applyBorder="1" applyAlignment="1" applyProtection="1">
      <alignment horizontal="right"/>
    </xf>
    <xf numFmtId="0" fontId="0" fillId="0" borderId="6" xfId="0" applyFont="1" applyBorder="1" applyAlignment="1"/>
    <xf numFmtId="2" fontId="0" fillId="0" borderId="0" xfId="0" applyNumberFormat="1"/>
    <xf numFmtId="2" fontId="0" fillId="0" borderId="1" xfId="0" applyNumberFormat="1" applyFont="1" applyBorder="1"/>
    <xf numFmtId="0" fontId="0" fillId="8" borderId="1" xfId="0" applyFont="1" applyFill="1" applyBorder="1" applyAlignment="1" applyProtection="1">
      <alignment horizontal="left" vertical="top"/>
      <protection locked="0"/>
    </xf>
    <xf numFmtId="0" fontId="12" fillId="8" borderId="1" xfId="0" applyFont="1" applyFill="1" applyBorder="1" applyAlignment="1" applyProtection="1">
      <alignment horizontal="left" vertical="top"/>
      <protection locked="0"/>
    </xf>
    <xf numFmtId="49" fontId="0" fillId="0" borderId="0" xfId="0" applyNumberFormat="1" applyFont="1"/>
    <xf numFmtId="0" fontId="2" fillId="0" borderId="0" xfId="0" applyFont="1"/>
    <xf numFmtId="0" fontId="14" fillId="0" borderId="2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20" fontId="15" fillId="0" borderId="11" xfId="0" applyNumberFormat="1" applyFon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0" fontId="15" fillId="14" borderId="25" xfId="0" applyNumberFormat="1" applyFont="1" applyFill="1" applyBorder="1" applyAlignment="1">
      <alignment horizontal="center"/>
    </xf>
    <xf numFmtId="20" fontId="15" fillId="14" borderId="11" xfId="0" applyNumberFormat="1" applyFont="1" applyFill="1" applyBorder="1" applyAlignment="1">
      <alignment horizontal="center"/>
    </xf>
    <xf numFmtId="0" fontId="0" fillId="0" borderId="4" xfId="0" applyBorder="1"/>
    <xf numFmtId="0" fontId="14" fillId="15" borderId="23" xfId="0" applyFont="1" applyFill="1" applyBorder="1" applyAlignment="1">
      <alignment horizontal="center" vertical="center" wrapText="1"/>
    </xf>
    <xf numFmtId="20" fontId="15" fillId="14" borderId="3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20" fontId="15" fillId="7" borderId="11" xfId="0" applyNumberFormat="1" applyFont="1" applyFill="1" applyBorder="1" applyAlignment="1">
      <alignment horizontal="center"/>
    </xf>
    <xf numFmtId="20" fontId="15" fillId="16" borderId="25" xfId="0" applyNumberFormat="1" applyFont="1" applyFill="1" applyBorder="1" applyAlignment="1">
      <alignment horizontal="center"/>
    </xf>
    <xf numFmtId="20" fontId="15" fillId="16" borderId="11" xfId="0" applyNumberFormat="1" applyFont="1" applyFill="1" applyBorder="1" applyAlignment="1">
      <alignment horizontal="center"/>
    </xf>
    <xf numFmtId="20" fontId="15" fillId="16" borderId="30" xfId="0" applyNumberFormat="1" applyFont="1" applyFill="1" applyBorder="1" applyAlignment="1">
      <alignment horizontal="center"/>
    </xf>
    <xf numFmtId="0" fontId="14" fillId="15" borderId="0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2" xfId="0" applyFont="1" applyFill="1" applyBorder="1" applyAlignment="1">
      <alignment vertical="center" wrapText="1"/>
    </xf>
    <xf numFmtId="20" fontId="15" fillId="17" borderId="11" xfId="0" applyNumberFormat="1" applyFont="1" applyFill="1" applyBorder="1" applyAlignment="1">
      <alignment horizontal="center"/>
    </xf>
    <xf numFmtId="20" fontId="15" fillId="17" borderId="34" xfId="0" applyNumberFormat="1" applyFont="1" applyFill="1" applyBorder="1" applyAlignment="1">
      <alignment horizontal="center"/>
    </xf>
    <xf numFmtId="0" fontId="0" fillId="0" borderId="12" xfId="0" applyBorder="1"/>
    <xf numFmtId="0" fontId="0" fillId="0" borderId="8" xfId="0" applyBorder="1"/>
    <xf numFmtId="20" fontId="15" fillId="0" borderId="11" xfId="0" applyNumberFormat="1" applyFont="1" applyFill="1" applyBorder="1" applyAlignment="1">
      <alignment horizontal="center"/>
    </xf>
    <xf numFmtId="0" fontId="14" fillId="0" borderId="35" xfId="0" applyFont="1" applyBorder="1" applyAlignment="1">
      <alignment horizontal="center" vertical="center"/>
    </xf>
    <xf numFmtId="2" fontId="6" fillId="11" borderId="1" xfId="1" applyNumberFormat="1" applyFont="1" applyFill="1" applyBorder="1" applyAlignment="1" applyProtection="1">
      <alignment horizontal="center" wrapText="1"/>
    </xf>
    <xf numFmtId="0" fontId="0" fillId="0" borderId="3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0" fontId="0" fillId="0" borderId="4" xfId="0" applyFont="1" applyBorder="1" applyAlignment="1">
      <alignment vertical="top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0" fillId="0" borderId="7" xfId="0" applyFont="1" applyBorder="1" applyAlignment="1"/>
    <xf numFmtId="0" fontId="0" fillId="0" borderId="8" xfId="0" applyFont="1" applyFill="1" applyBorder="1" applyAlignment="1" applyProtection="1">
      <alignment vertical="top" wrapText="1"/>
    </xf>
    <xf numFmtId="0" fontId="0" fillId="0" borderId="9" xfId="0" applyFont="1" applyBorder="1" applyAlignment="1">
      <alignment vertical="top" wrapText="1"/>
    </xf>
    <xf numFmtId="0" fontId="0" fillId="0" borderId="10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8" fillId="0" borderId="16" xfId="0" applyFont="1" applyBorder="1" applyAlignment="1" applyProtection="1">
      <alignment wrapText="1"/>
      <protection locked="0"/>
    </xf>
    <xf numFmtId="0" fontId="0" fillId="0" borderId="16" xfId="0" applyFont="1" applyBorder="1" applyAlignment="1" applyProtection="1">
      <alignment wrapText="1"/>
      <protection locked="0"/>
    </xf>
    <xf numFmtId="0" fontId="1" fillId="0" borderId="16" xfId="0" applyFont="1" applyBorder="1" applyAlignment="1" applyProtection="1">
      <protection locked="0"/>
    </xf>
    <xf numFmtId="0" fontId="0" fillId="0" borderId="16" xfId="0" applyFont="1" applyBorder="1" applyAlignment="1" applyProtection="1"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0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0" fillId="0" borderId="0" xfId="0" applyFont="1" applyAlignment="1" applyProtection="1">
      <protection locked="0"/>
    </xf>
    <xf numFmtId="0" fontId="0" fillId="0" borderId="6" xfId="0" applyFont="1" applyBorder="1" applyAlignment="1">
      <alignment horizontal="right"/>
    </xf>
    <xf numFmtId="0" fontId="0" fillId="0" borderId="7" xfId="0" applyFont="1" applyBorder="1" applyAlignment="1">
      <alignment horizontal="right"/>
    </xf>
    <xf numFmtId="0" fontId="0" fillId="3" borderId="5" xfId="0" applyFont="1" applyFill="1" applyBorder="1" applyAlignment="1" applyProtection="1">
      <alignment horizontal="left"/>
    </xf>
    <xf numFmtId="0" fontId="0" fillId="3" borderId="6" xfId="0" applyFont="1" applyFill="1" applyBorder="1" applyAlignment="1" applyProtection="1">
      <alignment horizontal="left"/>
    </xf>
    <xf numFmtId="0" fontId="0" fillId="3" borderId="7" xfId="0" applyFont="1" applyFill="1" applyBorder="1" applyAlignment="1" applyProtection="1">
      <alignment horizontal="left"/>
    </xf>
    <xf numFmtId="0" fontId="2" fillId="3" borderId="1" xfId="0" applyFont="1" applyFill="1" applyBorder="1" applyAlignment="1">
      <alignment horizontal="left"/>
    </xf>
    <xf numFmtId="0" fontId="2" fillId="0" borderId="2" xfId="0" applyFont="1" applyFill="1" applyBorder="1" applyAlignment="1" applyProtection="1"/>
    <xf numFmtId="0" fontId="0" fillId="0" borderId="2" xfId="0" applyFont="1" applyBorder="1" applyAlignment="1"/>
    <xf numFmtId="0" fontId="14" fillId="13" borderId="3" xfId="0" applyFont="1" applyFill="1" applyBorder="1" applyAlignment="1">
      <alignment horizontal="center" vertical="center" wrapText="1"/>
    </xf>
    <xf numFmtId="0" fontId="14" fillId="13" borderId="4" xfId="0" applyFont="1" applyFill="1" applyBorder="1" applyAlignment="1">
      <alignment horizontal="center" vertical="center" wrapText="1"/>
    </xf>
    <xf numFmtId="0" fontId="14" fillId="13" borderId="17" xfId="0" applyFont="1" applyFill="1" applyBorder="1" applyAlignment="1">
      <alignment horizontal="center" vertical="center" wrapText="1"/>
    </xf>
    <xf numFmtId="0" fontId="14" fillId="18" borderId="3" xfId="0" applyFont="1" applyFill="1" applyBorder="1" applyAlignment="1">
      <alignment horizontal="center" vertical="center" wrapText="1"/>
    </xf>
    <xf numFmtId="0" fontId="14" fillId="18" borderId="4" xfId="0" applyFont="1" applyFill="1" applyBorder="1" applyAlignment="1">
      <alignment horizontal="center" vertical="center" wrapText="1"/>
    </xf>
    <xf numFmtId="0" fontId="14" fillId="18" borderId="17" xfId="0" applyFont="1" applyFill="1" applyBorder="1" applyAlignment="1">
      <alignment horizontal="center" vertical="center" wrapText="1"/>
    </xf>
    <xf numFmtId="0" fontId="14" fillId="13" borderId="10" xfId="0" applyFont="1" applyFill="1" applyBorder="1" applyAlignment="1">
      <alignment horizontal="center" vertical="center" wrapText="1"/>
    </xf>
    <xf numFmtId="0" fontId="14" fillId="13" borderId="12" xfId="0" applyFont="1" applyFill="1" applyBorder="1" applyAlignment="1">
      <alignment horizontal="center" vertical="center" wrapText="1"/>
    </xf>
    <xf numFmtId="0" fontId="14" fillId="13" borderId="14" xfId="0" applyFont="1" applyFill="1" applyBorder="1" applyAlignment="1">
      <alignment horizontal="center" vertical="center" wrapText="1"/>
    </xf>
    <xf numFmtId="0" fontId="14" fillId="13" borderId="21" xfId="0" applyFont="1" applyFill="1" applyBorder="1" applyAlignment="1">
      <alignment horizontal="center" vertical="center" wrapText="1"/>
    </xf>
    <xf numFmtId="0" fontId="14" fillId="13" borderId="23" xfId="0" applyFont="1" applyFill="1" applyBorder="1" applyAlignment="1">
      <alignment horizontal="center" vertical="center" wrapText="1"/>
    </xf>
    <xf numFmtId="0" fontId="14" fillId="13" borderId="22" xfId="0" applyFont="1" applyFill="1" applyBorder="1" applyAlignment="1">
      <alignment horizontal="center" vertical="center" wrapText="1"/>
    </xf>
    <xf numFmtId="0" fontId="14" fillId="13" borderId="33" xfId="0" applyFont="1" applyFill="1" applyBorder="1" applyAlignment="1">
      <alignment horizontal="center" vertical="center" wrapText="1"/>
    </xf>
    <xf numFmtId="0" fontId="14" fillId="13" borderId="27" xfId="0" applyFont="1" applyFill="1" applyBorder="1" applyAlignment="1">
      <alignment horizontal="center" vertical="center" wrapText="1"/>
    </xf>
    <xf numFmtId="0" fontId="14" fillId="13" borderId="31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wrapText="1"/>
    </xf>
    <xf numFmtId="0" fontId="14" fillId="7" borderId="17" xfId="0" applyFont="1" applyFill="1" applyBorder="1" applyAlignment="1">
      <alignment horizontal="center" wrapText="1"/>
    </xf>
    <xf numFmtId="0" fontId="14" fillId="13" borderId="26" xfId="0" applyFont="1" applyFill="1" applyBorder="1" applyAlignment="1">
      <alignment horizontal="center" vertical="center" wrapText="1"/>
    </xf>
    <xf numFmtId="0" fontId="14" fillId="12" borderId="24" xfId="0" applyFont="1" applyFill="1" applyBorder="1" applyAlignment="1">
      <alignment horizontal="center" vertical="center" wrapText="1"/>
    </xf>
    <xf numFmtId="0" fontId="14" fillId="12" borderId="23" xfId="0" applyFont="1" applyFill="1" applyBorder="1" applyAlignment="1">
      <alignment horizontal="center" vertical="center" wrapText="1"/>
    </xf>
    <xf numFmtId="0" fontId="14" fillId="12" borderId="28" xfId="0" applyFont="1" applyFill="1" applyBorder="1" applyAlignment="1">
      <alignment horizontal="center" vertical="center" wrapText="1"/>
    </xf>
    <xf numFmtId="0" fontId="14" fillId="12" borderId="3" xfId="0" applyFont="1" applyFill="1" applyBorder="1" applyAlignment="1">
      <alignment horizontal="center" vertical="center" wrapText="1"/>
    </xf>
    <xf numFmtId="0" fontId="14" fillId="12" borderId="4" xfId="0" applyFont="1" applyFill="1" applyBorder="1" applyAlignment="1">
      <alignment horizontal="center" vertical="center" wrapText="1"/>
    </xf>
    <xf numFmtId="0" fontId="14" fillId="12" borderId="17" xfId="0" applyFont="1" applyFill="1" applyBorder="1" applyAlignment="1">
      <alignment horizontal="center" vertical="center" wrapText="1"/>
    </xf>
    <xf numFmtId="0" fontId="14" fillId="7" borderId="24" xfId="0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center" vertical="center" wrapText="1"/>
    </xf>
    <xf numFmtId="0" fontId="14" fillId="7" borderId="26" xfId="0" applyFont="1" applyFill="1" applyBorder="1" applyAlignment="1">
      <alignment horizontal="center" vertical="center" wrapText="1"/>
    </xf>
    <xf numFmtId="0" fontId="14" fillId="7" borderId="31" xfId="0" applyFont="1" applyFill="1" applyBorder="1" applyAlignment="1">
      <alignment horizontal="center" vertical="center" wrapText="1"/>
    </xf>
    <xf numFmtId="0" fontId="13" fillId="12" borderId="21" xfId="0" applyFont="1" applyFill="1" applyBorder="1" applyAlignment="1">
      <alignment horizontal="center" vertical="center" wrapText="1"/>
    </xf>
    <xf numFmtId="0" fontId="13" fillId="12" borderId="22" xfId="0" applyFont="1" applyFill="1" applyBorder="1" applyAlignment="1">
      <alignment horizontal="center" vertical="center" wrapText="1"/>
    </xf>
    <xf numFmtId="0" fontId="13" fillId="13" borderId="21" xfId="0" applyFont="1" applyFill="1" applyBorder="1" applyAlignment="1">
      <alignment horizontal="center" vertical="center" wrapText="1"/>
    </xf>
    <xf numFmtId="0" fontId="13" fillId="13" borderId="22" xfId="0" applyFont="1" applyFill="1" applyBorder="1" applyAlignment="1">
      <alignment horizontal="center" vertical="center" wrapText="1"/>
    </xf>
    <xf numFmtId="0" fontId="14" fillId="12" borderId="21" xfId="0" applyFont="1" applyFill="1" applyBorder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 wrapText="1"/>
    </xf>
    <xf numFmtId="0" fontId="14" fillId="13" borderId="29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/>
    </xf>
    <xf numFmtId="0" fontId="0" fillId="0" borderId="10" xfId="0" applyFont="1" applyBorder="1" applyAlignment="1"/>
    <xf numFmtId="0" fontId="0" fillId="0" borderId="13" xfId="0" applyFont="1" applyBorder="1" applyAlignment="1"/>
    <xf numFmtId="0" fontId="0" fillId="0" borderId="14" xfId="0" applyFont="1" applyBorder="1" applyAlignment="1"/>
    <xf numFmtId="0" fontId="8" fillId="0" borderId="0" xfId="0" applyFont="1" applyBorder="1" applyAlignment="1" applyProtection="1">
      <alignment horizontal="left" wrapText="1"/>
      <protection locked="0"/>
    </xf>
    <xf numFmtId="0" fontId="9" fillId="3" borderId="1" xfId="0" applyFont="1" applyFill="1" applyBorder="1" applyAlignment="1">
      <alignment horizontal="left"/>
    </xf>
    <xf numFmtId="0" fontId="0" fillId="0" borderId="0" xfId="0" applyFont="1" applyAlignment="1">
      <alignment horizontal="left" vertical="top" wrapText="1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7" borderId="5" xfId="0" applyFont="1" applyFill="1" applyBorder="1" applyAlignment="1" applyProtection="1">
      <alignment horizontal="left"/>
    </xf>
    <xf numFmtId="0" fontId="0" fillId="7" borderId="6" xfId="0" applyFont="1" applyFill="1" applyBorder="1" applyAlignment="1" applyProtection="1">
      <alignment horizontal="left"/>
    </xf>
    <xf numFmtId="0" fontId="0" fillId="7" borderId="7" xfId="0" applyFont="1" applyFill="1" applyBorder="1" applyAlignment="1" applyProtection="1">
      <alignment horizontal="left"/>
    </xf>
    <xf numFmtId="0" fontId="0" fillId="8" borderId="1" xfId="0" applyFont="1" applyFill="1" applyBorder="1" applyAlignment="1">
      <alignment horizontal="left"/>
    </xf>
    <xf numFmtId="0" fontId="0" fillId="0" borderId="0" xfId="0" applyFont="1" applyAlignment="1" applyProtection="1">
      <alignment horizontal="center"/>
    </xf>
    <xf numFmtId="0" fontId="2" fillId="2" borderId="9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 vertical="center" wrapText="1"/>
    </xf>
    <xf numFmtId="0" fontId="2" fillId="12" borderId="2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4" fillId="12" borderId="36" xfId="0" applyFont="1" applyFill="1" applyBorder="1" applyAlignment="1">
      <alignment horizontal="center" vertical="center" wrapText="1"/>
    </xf>
    <xf numFmtId="0" fontId="14" fillId="12" borderId="38" xfId="0" applyFont="1" applyFill="1" applyBorder="1" applyAlignment="1">
      <alignment horizontal="center" vertical="center" wrapText="1"/>
    </xf>
    <xf numFmtId="0" fontId="14" fillId="12" borderId="40" xfId="0" applyFont="1" applyFill="1" applyBorder="1" applyAlignment="1">
      <alignment horizontal="center" vertical="center" wrapText="1"/>
    </xf>
    <xf numFmtId="0" fontId="14" fillId="12" borderId="37" xfId="0" applyFont="1" applyFill="1" applyBorder="1" applyAlignment="1">
      <alignment horizontal="center" vertical="center" wrapText="1"/>
    </xf>
    <xf numFmtId="0" fontId="14" fillId="12" borderId="39" xfId="0" applyFont="1" applyFill="1" applyBorder="1" applyAlignment="1">
      <alignment horizontal="center" vertical="center" wrapText="1"/>
    </xf>
    <xf numFmtId="0" fontId="14" fillId="12" borderId="41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13" borderId="42" xfId="0" applyFont="1" applyFill="1" applyBorder="1" applyAlignment="1">
      <alignment horizontal="center" vertical="center" wrapText="1"/>
    </xf>
    <xf numFmtId="0" fontId="14" fillId="13" borderId="7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7" borderId="23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18" borderId="1" xfId="0" applyFont="1" applyFill="1" applyBorder="1" applyAlignment="1">
      <alignment horizontal="center" vertical="center" wrapText="1"/>
    </xf>
    <xf numFmtId="0" fontId="14" fillId="13" borderId="43" xfId="0" applyFont="1" applyFill="1" applyBorder="1" applyAlignment="1">
      <alignment horizontal="center" vertical="center" wrapText="1"/>
    </xf>
    <xf numFmtId="0" fontId="14" fillId="13" borderId="44" xfId="0" applyFont="1" applyFill="1" applyBorder="1" applyAlignment="1">
      <alignment horizontal="center" vertical="center" wrapText="1"/>
    </xf>
    <xf numFmtId="0" fontId="14" fillId="13" borderId="45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colors>
    <mruColors>
      <color rgb="FFFFFFE1"/>
      <color rgb="FFFFFFBD"/>
      <color rgb="FFFFFFA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10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checked="Checked" lockText="1"/>
</file>

<file path=xl/ctrlProps/ctrlProp5.xml><?xml version="1.0" encoding="utf-8"?>
<formControlPr xmlns="http://schemas.microsoft.com/office/spreadsheetml/2009/9/main" objectType="CheckBox" checked="Checked" lockText="1"/>
</file>

<file path=xl/ctrlProps/ctrlProp6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checked="Checked" lockText="1"/>
</file>

<file path=xl/ctrlProps/ctrlProp9.xml><?xml version="1.0" encoding="utf-8"?>
<formControlPr xmlns="http://schemas.microsoft.com/office/spreadsheetml/2009/9/main" objectType="CheckBox" checked="Checked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27</xdr:row>
          <xdr:rowOff>161925</xdr:rowOff>
        </xdr:from>
        <xdr:to>
          <xdr:col>8</xdr:col>
          <xdr:colOff>666750</xdr:colOff>
          <xdr:row>28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29</xdr:row>
          <xdr:rowOff>200025</xdr:rowOff>
        </xdr:from>
        <xdr:to>
          <xdr:col>9</xdr:col>
          <xdr:colOff>600075</xdr:colOff>
          <xdr:row>30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27</xdr:row>
          <xdr:rowOff>161925</xdr:rowOff>
        </xdr:from>
        <xdr:to>
          <xdr:col>9</xdr:col>
          <xdr:colOff>676275</xdr:colOff>
          <xdr:row>28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29</xdr:row>
          <xdr:rowOff>190500</xdr:rowOff>
        </xdr:from>
        <xdr:to>
          <xdr:col>8</xdr:col>
          <xdr:colOff>819150</xdr:colOff>
          <xdr:row>30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23</xdr:row>
          <xdr:rowOff>161925</xdr:rowOff>
        </xdr:from>
        <xdr:to>
          <xdr:col>7</xdr:col>
          <xdr:colOff>666750</xdr:colOff>
          <xdr:row>24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25</xdr:row>
          <xdr:rowOff>200025</xdr:rowOff>
        </xdr:from>
        <xdr:to>
          <xdr:col>8</xdr:col>
          <xdr:colOff>600075</xdr:colOff>
          <xdr:row>26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</xdr:row>
          <xdr:rowOff>161925</xdr:rowOff>
        </xdr:from>
        <xdr:to>
          <xdr:col>8</xdr:col>
          <xdr:colOff>676275</xdr:colOff>
          <xdr:row>24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25</xdr:row>
          <xdr:rowOff>190500</xdr:rowOff>
        </xdr:from>
        <xdr:to>
          <xdr:col>7</xdr:col>
          <xdr:colOff>819150</xdr:colOff>
          <xdr:row>26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400050</xdr:colOff>
      <xdr:row>5</xdr:row>
      <xdr:rowOff>19050</xdr:rowOff>
    </xdr:from>
    <xdr:to>
      <xdr:col>15</xdr:col>
      <xdr:colOff>523875</xdr:colOff>
      <xdr:row>5</xdr:row>
      <xdr:rowOff>190500</xdr:rowOff>
    </xdr:to>
    <xdr:sp macro="" textlink="">
      <xdr:nvSpPr>
        <xdr:cNvPr id="6" name="Down Arrow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4839950" y="1133475"/>
          <a:ext cx="123825" cy="171450"/>
        </a:xfrm>
        <a:prstGeom prst="down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46</xdr:row>
          <xdr:rowOff>161925</xdr:rowOff>
        </xdr:from>
        <xdr:to>
          <xdr:col>7</xdr:col>
          <xdr:colOff>666750</xdr:colOff>
          <xdr:row>47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47</xdr:row>
          <xdr:rowOff>200025</xdr:rowOff>
        </xdr:from>
        <xdr:to>
          <xdr:col>8</xdr:col>
          <xdr:colOff>600075</xdr:colOff>
          <xdr:row>48</xdr:row>
          <xdr:rowOff>219075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46</xdr:row>
          <xdr:rowOff>161925</xdr:rowOff>
        </xdr:from>
        <xdr:to>
          <xdr:col>8</xdr:col>
          <xdr:colOff>676275</xdr:colOff>
          <xdr:row>47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47</xdr:row>
          <xdr:rowOff>190500</xdr:rowOff>
        </xdr:from>
        <xdr:to>
          <xdr:col>7</xdr:col>
          <xdr:colOff>819150</xdr:colOff>
          <xdr:row>48</xdr:row>
          <xdr:rowOff>219075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400050</xdr:colOff>
      <xdr:row>5</xdr:row>
      <xdr:rowOff>19050</xdr:rowOff>
    </xdr:from>
    <xdr:to>
      <xdr:col>15</xdr:col>
      <xdr:colOff>523875</xdr:colOff>
      <xdr:row>5</xdr:row>
      <xdr:rowOff>190500</xdr:rowOff>
    </xdr:to>
    <xdr:sp macro="" textlink="">
      <xdr:nvSpPr>
        <xdr:cNvPr id="6" name="Down Arrow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839950" y="1133475"/>
          <a:ext cx="123825" cy="171450"/>
        </a:xfrm>
        <a:prstGeom prst="down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21168</xdr:colOff>
      <xdr:row>21</xdr:row>
      <xdr:rowOff>84667</xdr:rowOff>
    </xdr:from>
    <xdr:to>
      <xdr:col>9</xdr:col>
      <xdr:colOff>1</xdr:colOff>
      <xdr:row>27</xdr:row>
      <xdr:rowOff>105833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40368" y="5609167"/>
          <a:ext cx="4160308" cy="116416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200" b="1"/>
            <a:t>Criteria For Additions:</a:t>
          </a:r>
        </a:p>
        <a:p>
          <a:pPr algn="l"/>
          <a:r>
            <a:rPr lang="en-US" sz="1200"/>
            <a:t>For Summer: 	All sessions</a:t>
          </a:r>
          <a:r>
            <a:rPr lang="en-US" sz="1200" baseline="0"/>
            <a:t>--Transfer, GE, high productivity, address bottlenecks</a:t>
          </a:r>
          <a:endParaRPr lang="en-US" sz="1200"/>
        </a:p>
        <a:p>
          <a:pPr algn="l"/>
          <a:r>
            <a:rPr lang="en-US" sz="1200"/>
            <a:t>Winter/Spring</a:t>
          </a:r>
          <a:r>
            <a:rPr lang="en-US" sz="1200" baseline="0"/>
            <a:t> intersession--online, high productivity, etc.</a:t>
          </a:r>
          <a:endParaRPr lang="en-US" sz="12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/>
            <a:t>For Fall/Spring: High</a:t>
          </a:r>
          <a:r>
            <a:rPr lang="en-US" sz="1200" baseline="0"/>
            <a:t> productivity, address bottlenecks, high fill rates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 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program completion.</a:t>
          </a:r>
          <a:endParaRPr lang="en-US" sz="14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21168</xdr:colOff>
      <xdr:row>21</xdr:row>
      <xdr:rowOff>84667</xdr:rowOff>
    </xdr:from>
    <xdr:to>
      <xdr:col>9</xdr:col>
      <xdr:colOff>1</xdr:colOff>
      <xdr:row>27</xdr:row>
      <xdr:rowOff>105833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40368" y="5704417"/>
          <a:ext cx="4160308" cy="122131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200" b="1"/>
            <a:t>Criteria For Additions:</a:t>
          </a:r>
        </a:p>
        <a:p>
          <a:pPr algn="l"/>
          <a:r>
            <a:rPr lang="en-US" sz="1200"/>
            <a:t>For Summer: 	All sessions</a:t>
          </a:r>
          <a:r>
            <a:rPr lang="en-US" sz="1200" baseline="0"/>
            <a:t>--Transfer, GE, high productivity, address bottlenecks</a:t>
          </a:r>
          <a:endParaRPr lang="en-US" sz="1200"/>
        </a:p>
        <a:p>
          <a:pPr algn="l"/>
          <a:r>
            <a:rPr lang="en-US" sz="1200"/>
            <a:t>Winter/Spring</a:t>
          </a:r>
          <a:r>
            <a:rPr lang="en-US" sz="1200" baseline="0"/>
            <a:t> intersession--online, high productivity, etc.</a:t>
          </a:r>
          <a:endParaRPr lang="en-US" sz="12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/>
            <a:t>For Fall/Spring: High</a:t>
          </a:r>
          <a:r>
            <a:rPr lang="en-US" sz="1200" baseline="0"/>
            <a:t> productivity, address bottlenecks, high fill rates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 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program completion.</a:t>
          </a:r>
          <a:endParaRPr lang="en-US" sz="1400"/>
        </a:p>
      </xdr:txBody>
    </xdr:sp>
    <xdr:clientData/>
  </xdr:twoCellAnchor>
  <xdr:twoCellAnchor>
    <xdr:from>
      <xdr:col>17</xdr:col>
      <xdr:colOff>400050</xdr:colOff>
      <xdr:row>4</xdr:row>
      <xdr:rowOff>19050</xdr:rowOff>
    </xdr:from>
    <xdr:to>
      <xdr:col>17</xdr:col>
      <xdr:colOff>523875</xdr:colOff>
      <xdr:row>4</xdr:row>
      <xdr:rowOff>190500</xdr:rowOff>
    </xdr:to>
    <xdr:sp macro="" textlink="">
      <xdr:nvSpPr>
        <xdr:cNvPr id="3" name="Down Arrow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0896600" y="1181100"/>
          <a:ext cx="123825" cy="171450"/>
        </a:xfrm>
        <a:prstGeom prst="down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21168</xdr:colOff>
      <xdr:row>21</xdr:row>
      <xdr:rowOff>84667</xdr:rowOff>
    </xdr:from>
    <xdr:to>
      <xdr:col>9</xdr:col>
      <xdr:colOff>1</xdr:colOff>
      <xdr:row>27</xdr:row>
      <xdr:rowOff>105833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535643" y="5218642"/>
          <a:ext cx="5169958" cy="122131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200" b="1"/>
            <a:t>Criteria For Additions:</a:t>
          </a:r>
        </a:p>
        <a:p>
          <a:pPr algn="l"/>
          <a:r>
            <a:rPr lang="en-US" sz="1200"/>
            <a:t>For Summer: 	All sessions</a:t>
          </a:r>
          <a:r>
            <a:rPr lang="en-US" sz="1200" baseline="0"/>
            <a:t>--Transfer, GE, high productivity, address bottlenecks</a:t>
          </a:r>
          <a:endParaRPr lang="en-US" sz="1200"/>
        </a:p>
        <a:p>
          <a:pPr algn="l"/>
          <a:r>
            <a:rPr lang="en-US" sz="1200"/>
            <a:t>Winter/Spring</a:t>
          </a:r>
          <a:r>
            <a:rPr lang="en-US" sz="1200" baseline="0"/>
            <a:t> intersession--online, high productivity, etc.</a:t>
          </a:r>
          <a:endParaRPr lang="en-US" sz="12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/>
            <a:t>For Fall/Spring: High</a:t>
          </a:r>
          <a:r>
            <a:rPr lang="en-US" sz="1200" baseline="0"/>
            <a:t> productivity, address bottlenecks, high fill rates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 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program completion.</a:t>
          </a:r>
          <a:endParaRPr lang="en-US" sz="1400"/>
        </a:p>
      </xdr:txBody>
    </xdr:sp>
    <xdr:clientData/>
  </xdr:twoCellAnchor>
  <xdr:twoCellAnchor>
    <xdr:from>
      <xdr:col>17</xdr:col>
      <xdr:colOff>400050</xdr:colOff>
      <xdr:row>5</xdr:row>
      <xdr:rowOff>19050</xdr:rowOff>
    </xdr:from>
    <xdr:to>
      <xdr:col>17</xdr:col>
      <xdr:colOff>523875</xdr:colOff>
      <xdr:row>5</xdr:row>
      <xdr:rowOff>190500</xdr:rowOff>
    </xdr:to>
    <xdr:sp macro="" textlink="">
      <xdr:nvSpPr>
        <xdr:cNvPr id="3" name="Down Arrow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5554325" y="1104900"/>
          <a:ext cx="123825" cy="171450"/>
        </a:xfrm>
        <a:prstGeom prst="down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400050</xdr:colOff>
      <xdr:row>5</xdr:row>
      <xdr:rowOff>19050</xdr:rowOff>
    </xdr:from>
    <xdr:to>
      <xdr:col>17</xdr:col>
      <xdr:colOff>523875</xdr:colOff>
      <xdr:row>5</xdr:row>
      <xdr:rowOff>190500</xdr:rowOff>
    </xdr:to>
    <xdr:sp macro="" textlink="">
      <xdr:nvSpPr>
        <xdr:cNvPr id="4" name="Down Arrow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5554325" y="1104900"/>
          <a:ext cx="123825" cy="171450"/>
        </a:xfrm>
        <a:prstGeom prst="down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7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1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M31"/>
  <sheetViews>
    <sheetView tabSelected="1" zoomScale="90" zoomScaleNormal="90" workbookViewId="0">
      <pane ySplit="6" topLeftCell="A7" activePane="bottomLeft" state="frozen"/>
      <selection activeCell="A25" sqref="A6:N45"/>
      <selection pane="bottomLeft" activeCell="M7" sqref="M7:M22"/>
    </sheetView>
  </sheetViews>
  <sheetFormatPr defaultColWidth="9.140625" defaultRowHeight="15" x14ac:dyDescent="0.25"/>
  <cols>
    <col min="1" max="1" width="9.140625" style="4" customWidth="1"/>
    <col min="2" max="2" width="15" style="4" bestFit="1" customWidth="1"/>
    <col min="3" max="3" width="23.140625" style="4" customWidth="1"/>
    <col min="4" max="4" width="9.85546875" style="4" customWidth="1"/>
    <col min="5" max="5" width="11.85546875" style="4" customWidth="1"/>
    <col min="6" max="6" width="9.85546875" style="4" customWidth="1"/>
    <col min="7" max="7" width="7.7109375" style="4" customWidth="1"/>
    <col min="8" max="8" width="8.140625" style="4" customWidth="1"/>
    <col min="9" max="9" width="20.28515625" style="4" bestFit="1" customWidth="1"/>
    <col min="10" max="10" width="11.140625" style="4" customWidth="1"/>
    <col min="11" max="11" width="9.140625" style="4"/>
    <col min="12" max="12" width="15.42578125" style="4" customWidth="1"/>
    <col min="13" max="13" width="44.85546875" style="4" bestFit="1" customWidth="1"/>
    <col min="14" max="16384" width="9.140625" style="4"/>
  </cols>
  <sheetData>
    <row r="1" spans="1:13" x14ac:dyDescent="0.25">
      <c r="A1" s="7"/>
      <c r="B1" s="7"/>
      <c r="C1" s="7"/>
      <c r="D1" s="38" t="s">
        <v>0</v>
      </c>
      <c r="E1" s="38" t="s">
        <v>1</v>
      </c>
      <c r="F1" s="143" t="s">
        <v>24</v>
      </c>
      <c r="G1" s="144"/>
      <c r="H1" s="145"/>
      <c r="I1" s="38" t="s">
        <v>39</v>
      </c>
      <c r="J1" s="36" t="s">
        <v>38</v>
      </c>
      <c r="K1" s="39" t="s">
        <v>3</v>
      </c>
      <c r="L1" s="40" t="s">
        <v>4</v>
      </c>
      <c r="M1" s="26" t="s">
        <v>37</v>
      </c>
    </row>
    <row r="2" spans="1:13" x14ac:dyDescent="0.25">
      <c r="A2" s="7"/>
      <c r="B2" s="7"/>
      <c r="C2" s="7"/>
      <c r="D2" s="41" t="s">
        <v>5</v>
      </c>
      <c r="E2" s="42">
        <v>19</v>
      </c>
      <c r="F2" s="146" t="str">
        <f>'2019-2020 Summary'!B2</f>
        <v>LIS</v>
      </c>
      <c r="G2" s="146"/>
      <c r="H2" s="146"/>
      <c r="I2" s="28">
        <f>'2019-2020 Summary'!C2</f>
        <v>0.6</v>
      </c>
      <c r="J2" s="88">
        <f>SUM(J7:J22)</f>
        <v>0.13333333333333333</v>
      </c>
      <c r="K2" s="5">
        <f>SUM(K7:K40)</f>
        <v>2.5333333333333332</v>
      </c>
      <c r="L2" s="22">
        <f>K2/J2</f>
        <v>19</v>
      </c>
      <c r="M2" s="43"/>
    </row>
    <row r="3" spans="1:13" ht="19.5" customHeight="1" x14ac:dyDescent="0.25">
      <c r="A3" s="147"/>
      <c r="B3" s="148"/>
      <c r="C3" s="148"/>
      <c r="D3" s="148"/>
      <c r="E3" s="148"/>
      <c r="F3" s="87"/>
      <c r="G3" s="141" t="s">
        <v>40</v>
      </c>
      <c r="H3" s="141"/>
      <c r="I3" s="142"/>
      <c r="J3" s="5">
        <f>'2019-2020 Summary'!C2-'Summer 19'!J2-'Fall 19'!I2-'Spring 20'!I2</f>
        <v>0</v>
      </c>
      <c r="K3" s="5">
        <f>SUM(K7:K40)</f>
        <v>2.5333333333333332</v>
      </c>
      <c r="L3" s="9"/>
      <c r="M3" s="43" t="s">
        <v>136</v>
      </c>
    </row>
    <row r="4" spans="1:13" ht="19.5" customHeight="1" x14ac:dyDescent="0.25">
      <c r="A4" s="7" t="s">
        <v>6</v>
      </c>
      <c r="B4" s="1"/>
      <c r="C4" s="1"/>
      <c r="D4" s="1"/>
      <c r="E4" s="1"/>
      <c r="F4" s="1"/>
      <c r="G4" s="10"/>
      <c r="H4" s="21"/>
      <c r="I4" s="11"/>
      <c r="J4" s="12"/>
      <c r="K4" s="5"/>
      <c r="L4" s="13"/>
      <c r="M4" s="43" t="s">
        <v>137</v>
      </c>
    </row>
    <row r="5" spans="1:13" ht="19.149999999999999" customHeight="1" thickBot="1" x14ac:dyDescent="0.3">
      <c r="B5" s="7"/>
      <c r="C5" s="7"/>
      <c r="D5" s="7"/>
      <c r="E5" s="7"/>
      <c r="F5" s="7"/>
      <c r="G5" s="7"/>
      <c r="H5" s="7"/>
      <c r="I5" s="7"/>
      <c r="J5" s="7"/>
      <c r="K5" s="5"/>
      <c r="L5" s="14"/>
      <c r="M5" s="44" t="s">
        <v>138</v>
      </c>
    </row>
    <row r="6" spans="1:13" ht="80.45" customHeight="1" x14ac:dyDescent="0.25">
      <c r="A6" s="29" t="s">
        <v>7</v>
      </c>
      <c r="B6" s="30" t="s">
        <v>8</v>
      </c>
      <c r="C6" s="31" t="s">
        <v>27</v>
      </c>
      <c r="D6" s="31" t="s">
        <v>9</v>
      </c>
      <c r="E6" s="31" t="s">
        <v>25</v>
      </c>
      <c r="F6" s="32" t="s">
        <v>10</v>
      </c>
      <c r="G6" s="31" t="s">
        <v>11</v>
      </c>
      <c r="H6" s="33" t="s">
        <v>23</v>
      </c>
      <c r="I6" s="31" t="s">
        <v>29</v>
      </c>
      <c r="J6" s="34" t="s">
        <v>22</v>
      </c>
      <c r="K6" s="35" t="s">
        <v>12</v>
      </c>
      <c r="L6" s="36" t="s">
        <v>4</v>
      </c>
      <c r="M6" s="37" t="s">
        <v>13</v>
      </c>
    </row>
    <row r="7" spans="1:13" ht="15.75" customHeight="1" x14ac:dyDescent="0.25">
      <c r="A7" s="70" t="str">
        <f>'2019-2020 Summary'!B2</f>
        <v>LIS</v>
      </c>
      <c r="B7" s="70" t="s">
        <v>35</v>
      </c>
      <c r="C7" s="70"/>
      <c r="D7" s="70">
        <v>40</v>
      </c>
      <c r="E7" s="70">
        <v>38</v>
      </c>
      <c r="F7" s="70">
        <v>1</v>
      </c>
      <c r="G7" s="53">
        <v>38</v>
      </c>
      <c r="H7" s="74">
        <v>2</v>
      </c>
      <c r="I7" s="74">
        <v>2</v>
      </c>
      <c r="J7" s="22">
        <f t="shared" ref="J7:J22" si="0">I7*F7/15</f>
        <v>0.13333333333333333</v>
      </c>
      <c r="K7" s="5">
        <f t="shared" ref="K7:K22" si="1">(G7*H7*17.5)/525</f>
        <v>2.5333333333333332</v>
      </c>
      <c r="L7" s="22">
        <f t="shared" ref="L7:L22" si="2">K7/J7</f>
        <v>19</v>
      </c>
      <c r="M7" s="123" t="s">
        <v>139</v>
      </c>
    </row>
    <row r="8" spans="1:13" ht="15.75" customHeight="1" x14ac:dyDescent="0.25">
      <c r="A8" s="70" t="str">
        <f>'2019-2020 Summary'!B2</f>
        <v>LIS</v>
      </c>
      <c r="B8" s="70"/>
      <c r="C8" s="70"/>
      <c r="D8" s="70"/>
      <c r="E8" s="70"/>
      <c r="F8" s="70"/>
      <c r="G8" s="68">
        <f t="shared" ref="G8:G22" si="3">E8*F8</f>
        <v>0</v>
      </c>
      <c r="H8" s="74"/>
      <c r="I8" s="74"/>
      <c r="J8" s="22">
        <f t="shared" si="0"/>
        <v>0</v>
      </c>
      <c r="K8" s="5">
        <f t="shared" si="1"/>
        <v>0</v>
      </c>
      <c r="L8" s="22" t="e">
        <f t="shared" si="2"/>
        <v>#DIV/0!</v>
      </c>
      <c r="M8" s="123"/>
    </row>
    <row r="9" spans="1:13" ht="15.75" customHeight="1" x14ac:dyDescent="0.25">
      <c r="A9" s="70" t="str">
        <f>'2019-2020 Summary'!B2</f>
        <v>LIS</v>
      </c>
      <c r="B9" s="70"/>
      <c r="C9" s="70"/>
      <c r="D9" s="70"/>
      <c r="E9" s="70"/>
      <c r="F9" s="70"/>
      <c r="G9" s="68">
        <f t="shared" si="3"/>
        <v>0</v>
      </c>
      <c r="H9" s="74"/>
      <c r="I9" s="74"/>
      <c r="J9" s="22">
        <f t="shared" si="0"/>
        <v>0</v>
      </c>
      <c r="K9" s="5">
        <f t="shared" si="1"/>
        <v>0</v>
      </c>
      <c r="L9" s="22" t="e">
        <f t="shared" si="2"/>
        <v>#DIV/0!</v>
      </c>
      <c r="M9" s="123"/>
    </row>
    <row r="10" spans="1:13" ht="15.75" customHeight="1" x14ac:dyDescent="0.25">
      <c r="A10" s="70" t="str">
        <f>'2019-2020 Summary'!B2</f>
        <v>LIS</v>
      </c>
      <c r="B10" s="70"/>
      <c r="C10" s="70"/>
      <c r="D10" s="70"/>
      <c r="E10" s="70"/>
      <c r="F10" s="70"/>
      <c r="G10" s="68">
        <f t="shared" si="3"/>
        <v>0</v>
      </c>
      <c r="H10" s="74"/>
      <c r="I10" s="74"/>
      <c r="J10" s="22">
        <f t="shared" si="0"/>
        <v>0</v>
      </c>
      <c r="K10" s="5">
        <f t="shared" si="1"/>
        <v>0</v>
      </c>
      <c r="L10" s="22" t="e">
        <f t="shared" si="2"/>
        <v>#DIV/0!</v>
      </c>
      <c r="M10" s="123"/>
    </row>
    <row r="11" spans="1:13" ht="15.75" customHeight="1" x14ac:dyDescent="0.25">
      <c r="A11" s="70" t="str">
        <f>'2019-2020 Summary'!B2</f>
        <v>LIS</v>
      </c>
      <c r="B11" s="70"/>
      <c r="C11" s="70"/>
      <c r="D11" s="70"/>
      <c r="E11" s="70"/>
      <c r="F11" s="70"/>
      <c r="G11" s="68">
        <f t="shared" si="3"/>
        <v>0</v>
      </c>
      <c r="H11" s="74"/>
      <c r="I11" s="74"/>
      <c r="J11" s="22">
        <f t="shared" si="0"/>
        <v>0</v>
      </c>
      <c r="K11" s="5">
        <f t="shared" si="1"/>
        <v>0</v>
      </c>
      <c r="L11" s="22" t="e">
        <f t="shared" si="2"/>
        <v>#DIV/0!</v>
      </c>
      <c r="M11" s="123"/>
    </row>
    <row r="12" spans="1:13" ht="15.75" customHeight="1" x14ac:dyDescent="0.25">
      <c r="A12" s="70" t="str">
        <f>'2019-2020 Summary'!B2</f>
        <v>LIS</v>
      </c>
      <c r="B12" s="70"/>
      <c r="C12" s="70"/>
      <c r="D12" s="70"/>
      <c r="E12" s="70"/>
      <c r="F12" s="70"/>
      <c r="G12" s="68">
        <f t="shared" si="3"/>
        <v>0</v>
      </c>
      <c r="H12" s="74"/>
      <c r="I12" s="74"/>
      <c r="J12" s="22">
        <f t="shared" si="0"/>
        <v>0</v>
      </c>
      <c r="K12" s="5">
        <f t="shared" si="1"/>
        <v>0</v>
      </c>
      <c r="L12" s="22" t="e">
        <f t="shared" si="2"/>
        <v>#DIV/0!</v>
      </c>
      <c r="M12" s="123"/>
    </row>
    <row r="13" spans="1:13" ht="15.75" customHeight="1" x14ac:dyDescent="0.25">
      <c r="A13" s="70" t="str">
        <f>'2019-2020 Summary'!B2</f>
        <v>LIS</v>
      </c>
      <c r="B13" s="70"/>
      <c r="C13" s="70"/>
      <c r="D13" s="70"/>
      <c r="E13" s="70"/>
      <c r="F13" s="70"/>
      <c r="G13" s="68">
        <f t="shared" si="3"/>
        <v>0</v>
      </c>
      <c r="H13" s="74"/>
      <c r="I13" s="74"/>
      <c r="J13" s="22">
        <f t="shared" si="0"/>
        <v>0</v>
      </c>
      <c r="K13" s="5">
        <f t="shared" si="1"/>
        <v>0</v>
      </c>
      <c r="L13" s="22" t="e">
        <f t="shared" si="2"/>
        <v>#DIV/0!</v>
      </c>
      <c r="M13" s="123"/>
    </row>
    <row r="14" spans="1:13" ht="15.75" customHeight="1" x14ac:dyDescent="0.25">
      <c r="A14" s="70" t="str">
        <f>'2019-2020 Summary'!B2</f>
        <v>LIS</v>
      </c>
      <c r="B14" s="70"/>
      <c r="C14" s="70"/>
      <c r="D14" s="70"/>
      <c r="E14" s="70"/>
      <c r="F14" s="70"/>
      <c r="G14" s="68">
        <f t="shared" si="3"/>
        <v>0</v>
      </c>
      <c r="H14" s="74"/>
      <c r="I14" s="74"/>
      <c r="J14" s="22">
        <f t="shared" si="0"/>
        <v>0</v>
      </c>
      <c r="K14" s="5">
        <f t="shared" si="1"/>
        <v>0</v>
      </c>
      <c r="L14" s="22" t="e">
        <f t="shared" si="2"/>
        <v>#DIV/0!</v>
      </c>
      <c r="M14" s="123"/>
    </row>
    <row r="15" spans="1:13" ht="15.75" customHeight="1" x14ac:dyDescent="0.25">
      <c r="A15" s="70" t="str">
        <f>'2019-2020 Summary'!B2</f>
        <v>LIS</v>
      </c>
      <c r="B15" s="70"/>
      <c r="C15" s="70"/>
      <c r="D15" s="70"/>
      <c r="E15" s="70"/>
      <c r="F15" s="70"/>
      <c r="G15" s="68">
        <f t="shared" si="3"/>
        <v>0</v>
      </c>
      <c r="H15" s="74"/>
      <c r="I15" s="74"/>
      <c r="J15" s="22">
        <f t="shared" si="0"/>
        <v>0</v>
      </c>
      <c r="K15" s="5">
        <f t="shared" si="1"/>
        <v>0</v>
      </c>
      <c r="L15" s="22" t="e">
        <f t="shared" si="2"/>
        <v>#DIV/0!</v>
      </c>
      <c r="M15" s="123"/>
    </row>
    <row r="16" spans="1:13" ht="15.75" customHeight="1" x14ac:dyDescent="0.25">
      <c r="A16" s="70" t="str">
        <f>'2019-2020 Summary'!B2</f>
        <v>LIS</v>
      </c>
      <c r="B16" s="70"/>
      <c r="C16" s="70"/>
      <c r="D16" s="70"/>
      <c r="E16" s="70"/>
      <c r="F16" s="70"/>
      <c r="G16" s="68">
        <f t="shared" si="3"/>
        <v>0</v>
      </c>
      <c r="H16" s="74"/>
      <c r="I16" s="74"/>
      <c r="J16" s="22">
        <f t="shared" si="0"/>
        <v>0</v>
      </c>
      <c r="K16" s="5">
        <f t="shared" si="1"/>
        <v>0</v>
      </c>
      <c r="L16" s="22" t="e">
        <f t="shared" si="2"/>
        <v>#DIV/0!</v>
      </c>
      <c r="M16" s="123"/>
    </row>
    <row r="17" spans="1:13" ht="15.75" customHeight="1" x14ac:dyDescent="0.25">
      <c r="A17" s="70" t="str">
        <f>'2019-2020 Summary'!B2</f>
        <v>LIS</v>
      </c>
      <c r="B17" s="70"/>
      <c r="C17" s="70"/>
      <c r="D17" s="70"/>
      <c r="E17" s="70"/>
      <c r="F17" s="70"/>
      <c r="G17" s="68">
        <f t="shared" si="3"/>
        <v>0</v>
      </c>
      <c r="H17" s="74"/>
      <c r="I17" s="74"/>
      <c r="J17" s="22">
        <f t="shared" si="0"/>
        <v>0</v>
      </c>
      <c r="K17" s="5">
        <f t="shared" si="1"/>
        <v>0</v>
      </c>
      <c r="L17" s="22" t="e">
        <f t="shared" si="2"/>
        <v>#DIV/0!</v>
      </c>
      <c r="M17" s="123"/>
    </row>
    <row r="18" spans="1:13" ht="15.75" customHeight="1" x14ac:dyDescent="0.25">
      <c r="A18" s="70" t="str">
        <f>'2019-2020 Summary'!B2</f>
        <v>LIS</v>
      </c>
      <c r="B18" s="70"/>
      <c r="C18" s="70"/>
      <c r="D18" s="70"/>
      <c r="E18" s="70"/>
      <c r="F18" s="70"/>
      <c r="G18" s="68">
        <f t="shared" si="3"/>
        <v>0</v>
      </c>
      <c r="H18" s="74"/>
      <c r="I18" s="74"/>
      <c r="J18" s="22">
        <f t="shared" si="0"/>
        <v>0</v>
      </c>
      <c r="K18" s="5">
        <f t="shared" si="1"/>
        <v>0</v>
      </c>
      <c r="L18" s="22" t="e">
        <f t="shared" si="2"/>
        <v>#DIV/0!</v>
      </c>
      <c r="M18" s="123"/>
    </row>
    <row r="19" spans="1:13" ht="15.75" customHeight="1" x14ac:dyDescent="0.25">
      <c r="A19" s="70" t="str">
        <f>'2019-2020 Summary'!B2</f>
        <v>LIS</v>
      </c>
      <c r="B19" s="70"/>
      <c r="C19" s="70"/>
      <c r="D19" s="70"/>
      <c r="E19" s="70"/>
      <c r="F19" s="70"/>
      <c r="G19" s="68">
        <f t="shared" si="3"/>
        <v>0</v>
      </c>
      <c r="H19" s="74"/>
      <c r="I19" s="74"/>
      <c r="J19" s="22">
        <f t="shared" si="0"/>
        <v>0</v>
      </c>
      <c r="K19" s="5">
        <f t="shared" si="1"/>
        <v>0</v>
      </c>
      <c r="L19" s="22" t="e">
        <f t="shared" si="2"/>
        <v>#DIV/0!</v>
      </c>
      <c r="M19" s="123"/>
    </row>
    <row r="20" spans="1:13" ht="15.75" customHeight="1" x14ac:dyDescent="0.25">
      <c r="A20" s="70" t="str">
        <f>'2019-2020 Summary'!B2</f>
        <v>LIS</v>
      </c>
      <c r="B20" s="70"/>
      <c r="C20" s="70"/>
      <c r="D20" s="70"/>
      <c r="E20" s="70"/>
      <c r="F20" s="70"/>
      <c r="G20" s="68">
        <f t="shared" si="3"/>
        <v>0</v>
      </c>
      <c r="H20" s="74"/>
      <c r="I20" s="74"/>
      <c r="J20" s="22">
        <f t="shared" si="0"/>
        <v>0</v>
      </c>
      <c r="K20" s="5">
        <f t="shared" si="1"/>
        <v>0</v>
      </c>
      <c r="L20" s="22" t="e">
        <f t="shared" si="2"/>
        <v>#DIV/0!</v>
      </c>
      <c r="M20" s="123"/>
    </row>
    <row r="21" spans="1:13" ht="15.75" customHeight="1" x14ac:dyDescent="0.25">
      <c r="A21" s="70" t="str">
        <f>'2019-2020 Summary'!B2</f>
        <v>LIS</v>
      </c>
      <c r="B21" s="70"/>
      <c r="C21" s="70"/>
      <c r="D21" s="70"/>
      <c r="E21" s="70"/>
      <c r="F21" s="70"/>
      <c r="G21" s="68">
        <f t="shared" si="3"/>
        <v>0</v>
      </c>
      <c r="H21" s="74"/>
      <c r="I21" s="74"/>
      <c r="J21" s="22">
        <f t="shared" si="0"/>
        <v>0</v>
      </c>
      <c r="K21" s="5">
        <f t="shared" si="1"/>
        <v>0</v>
      </c>
      <c r="L21" s="22" t="e">
        <f t="shared" si="2"/>
        <v>#DIV/0!</v>
      </c>
      <c r="M21" s="123"/>
    </row>
    <row r="22" spans="1:13" ht="15.75" customHeight="1" x14ac:dyDescent="0.25">
      <c r="A22" s="70" t="str">
        <f>'2019-2020 Summary'!B2</f>
        <v>LIS</v>
      </c>
      <c r="B22" s="48"/>
      <c r="C22" s="48"/>
      <c r="D22" s="48"/>
      <c r="E22" s="48"/>
      <c r="F22" s="48"/>
      <c r="G22" s="68">
        <f t="shared" si="3"/>
        <v>0</v>
      </c>
      <c r="H22" s="48"/>
      <c r="I22" s="48"/>
      <c r="J22" s="22">
        <f t="shared" si="0"/>
        <v>0</v>
      </c>
      <c r="K22" s="5">
        <f t="shared" si="1"/>
        <v>0</v>
      </c>
      <c r="L22" s="22" t="e">
        <f t="shared" si="2"/>
        <v>#DIV/0!</v>
      </c>
      <c r="M22" s="123"/>
    </row>
    <row r="23" spans="1:13" ht="18.75" customHeight="1" x14ac:dyDescent="0.25">
      <c r="A23" s="124" t="s">
        <v>14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6"/>
    </row>
    <row r="24" spans="1:13" ht="88.5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9"/>
    </row>
    <row r="25" spans="1:13" ht="15" customHeight="1" x14ac:dyDescent="0.25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2"/>
    </row>
    <row r="26" spans="1:13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5"/>
    </row>
    <row r="27" spans="1:13" ht="15.75" thickBot="1" x14ac:dyDescent="0.3">
      <c r="A27" s="2" t="s">
        <v>15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3" ht="30" customHeight="1" thickTop="1" x14ac:dyDescent="0.25">
      <c r="A28" s="3" t="s">
        <v>16</v>
      </c>
      <c r="B28" s="133" t="s">
        <v>17</v>
      </c>
      <c r="C28" s="133"/>
      <c r="D28" s="134"/>
      <c r="E28" s="134"/>
      <c r="F28" s="134"/>
      <c r="G28" s="134"/>
      <c r="H28" s="134"/>
      <c r="I28" s="135"/>
      <c r="J28" s="136"/>
      <c r="K28" s="17"/>
      <c r="L28" s="17"/>
    </row>
    <row r="29" spans="1:13" x14ac:dyDescent="0.25">
      <c r="A29" s="17"/>
      <c r="B29" s="16"/>
      <c r="C29" s="16"/>
      <c r="D29" s="16"/>
      <c r="E29" s="16"/>
      <c r="F29" s="16"/>
      <c r="G29" s="16"/>
      <c r="H29" s="16"/>
      <c r="I29" s="16"/>
      <c r="J29" s="16"/>
      <c r="K29" s="17"/>
      <c r="L29" s="17"/>
    </row>
    <row r="30" spans="1:13" ht="32.25" customHeight="1" x14ac:dyDescent="0.25">
      <c r="A30" s="3" t="s">
        <v>18</v>
      </c>
      <c r="B30" s="137" t="s">
        <v>19</v>
      </c>
      <c r="C30" s="137"/>
      <c r="D30" s="138"/>
      <c r="E30" s="138"/>
      <c r="F30" s="138"/>
      <c r="G30" s="138"/>
      <c r="H30" s="138"/>
      <c r="I30" s="139"/>
      <c r="J30" s="140"/>
      <c r="K30" s="17"/>
      <c r="L30" s="17"/>
    </row>
    <row r="31" spans="1:13" ht="15" customHeight="1" x14ac:dyDescent="0.25">
      <c r="J31" s="18"/>
    </row>
  </sheetData>
  <sheetProtection formatCells="0" insertRows="0" deleteRows="0"/>
  <mergeCells count="11">
    <mergeCell ref="B30:H30"/>
    <mergeCell ref="I30:J30"/>
    <mergeCell ref="G3:I3"/>
    <mergeCell ref="F1:H1"/>
    <mergeCell ref="F2:H2"/>
    <mergeCell ref="A3:E3"/>
    <mergeCell ref="M7:M22"/>
    <mergeCell ref="A23:M23"/>
    <mergeCell ref="A24:M25"/>
    <mergeCell ref="B28:H28"/>
    <mergeCell ref="I28:J28"/>
  </mergeCells>
  <dataValidations count="1">
    <dataValidation type="list" errorStyle="warning" allowBlank="1" showInputMessage="1" showErrorMessage="1" errorTitle="Check Session" error="Please select session from list. If different dates are desired, please discuss with dean." promptTitle="Select Perferred Session" prompt="Click on arrow to select perferred summer session." sqref="C7:C22">
      <formula1>$M$2:$M$5</formula1>
    </dataValidation>
  </dataValidations>
  <pageMargins left="0.2" right="0.2" top="0.4" bottom="0.5" header="0.3" footer="0.32"/>
  <pageSetup scale="71" fitToHeight="2" orientation="landscape" r:id="rId1"/>
  <headerFooter>
    <oddFooter>&amp;L&amp;A&amp;R&amp;9&amp;P of &amp;N</oddFooter>
  </headerFooter>
  <customProperties>
    <customPr name="LastActive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8</xdr:col>
                    <xdr:colOff>161925</xdr:colOff>
                    <xdr:row>27</xdr:row>
                    <xdr:rowOff>161925</xdr:rowOff>
                  </from>
                  <to>
                    <xdr:col>8</xdr:col>
                    <xdr:colOff>666750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locked="0" defaultSize="0" autoFill="0" autoLine="0" autoPict="0">
                <anchor moveWithCells="1">
                  <from>
                    <xdr:col>9</xdr:col>
                    <xdr:colOff>28575</xdr:colOff>
                    <xdr:row>29</xdr:row>
                    <xdr:rowOff>200025</xdr:rowOff>
                  </from>
                  <to>
                    <xdr:col>9</xdr:col>
                    <xdr:colOff>600075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9</xdr:col>
                    <xdr:colOff>19050</xdr:colOff>
                    <xdr:row>27</xdr:row>
                    <xdr:rowOff>161925</xdr:rowOff>
                  </from>
                  <to>
                    <xdr:col>9</xdr:col>
                    <xdr:colOff>676275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8</xdr:col>
                    <xdr:colOff>161925</xdr:colOff>
                    <xdr:row>29</xdr:row>
                    <xdr:rowOff>190500</xdr:rowOff>
                  </from>
                  <to>
                    <xdr:col>8</xdr:col>
                    <xdr:colOff>819150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W145"/>
  <sheetViews>
    <sheetView zoomScale="90" zoomScaleNormal="90" workbookViewId="0">
      <pane ySplit="5" topLeftCell="A17" activePane="bottomLeft" state="frozen"/>
      <selection activeCell="E8" sqref="E8"/>
      <selection pane="bottomLeft" activeCell="L6" sqref="L6:L19"/>
    </sheetView>
  </sheetViews>
  <sheetFormatPr defaultColWidth="9.140625" defaultRowHeight="15" x14ac:dyDescent="0.25"/>
  <cols>
    <col min="1" max="1" width="10.140625" style="4" customWidth="1"/>
    <col min="2" max="2" width="24.42578125" style="4" bestFit="1" customWidth="1"/>
    <col min="3" max="3" width="9.85546875" style="4" customWidth="1"/>
    <col min="4" max="4" width="11.85546875" style="4" customWidth="1"/>
    <col min="5" max="5" width="9.85546875" style="4" customWidth="1"/>
    <col min="6" max="6" width="7.7109375" style="4" customWidth="1"/>
    <col min="7" max="7" width="8.140625" style="4" customWidth="1"/>
    <col min="8" max="8" width="21" style="4" bestFit="1" customWidth="1"/>
    <col min="9" max="9" width="10.85546875" style="4" customWidth="1"/>
    <col min="10" max="10" width="9.140625" style="4"/>
    <col min="11" max="11" width="15.42578125" style="4" customWidth="1"/>
    <col min="12" max="12" width="38.7109375" style="4" customWidth="1"/>
    <col min="13" max="16384" width="9.140625" style="4"/>
  </cols>
  <sheetData>
    <row r="1" spans="1:23" x14ac:dyDescent="0.25">
      <c r="A1" s="7"/>
      <c r="B1" s="7"/>
      <c r="C1" s="38" t="s">
        <v>0</v>
      </c>
      <c r="D1" s="38" t="s">
        <v>1</v>
      </c>
      <c r="E1" s="143" t="s">
        <v>24</v>
      </c>
      <c r="F1" s="144"/>
      <c r="G1" s="145"/>
      <c r="H1" s="38" t="s">
        <v>39</v>
      </c>
      <c r="I1" s="36" t="s">
        <v>42</v>
      </c>
      <c r="J1" s="39" t="s">
        <v>3</v>
      </c>
      <c r="K1" s="36" t="s">
        <v>4</v>
      </c>
    </row>
    <row r="2" spans="1:23" x14ac:dyDescent="0.25">
      <c r="A2" s="7"/>
      <c r="B2" s="7"/>
      <c r="C2" s="49" t="s">
        <v>20</v>
      </c>
      <c r="D2" s="70">
        <v>19</v>
      </c>
      <c r="E2" s="186" t="str">
        <f>'2019-2020 Summary'!B2</f>
        <v>LIS</v>
      </c>
      <c r="F2" s="186"/>
      <c r="G2" s="186"/>
      <c r="H2" s="50">
        <f>'2019-2020 Summary'!C2</f>
        <v>0.6</v>
      </c>
      <c r="I2" s="5">
        <f>SUM(I6:I19)</f>
        <v>0.13333333333333333</v>
      </c>
      <c r="J2" s="6">
        <f>SUM(J6:J19)</f>
        <v>2.5333333333333332</v>
      </c>
      <c r="K2" s="22">
        <f>J2/I2</f>
        <v>19</v>
      </c>
      <c r="O2"/>
      <c r="P2"/>
      <c r="Q2"/>
      <c r="R2"/>
      <c r="S2"/>
      <c r="T2"/>
      <c r="U2"/>
      <c r="V2"/>
      <c r="W2"/>
    </row>
    <row r="3" spans="1:23" ht="19.5" customHeight="1" thickBot="1" x14ac:dyDescent="0.3">
      <c r="A3" s="147"/>
      <c r="B3" s="148"/>
      <c r="C3" s="148"/>
      <c r="D3" s="148"/>
      <c r="E3" s="25"/>
      <c r="F3" s="141" t="s">
        <v>41</v>
      </c>
      <c r="G3" s="141"/>
      <c r="H3" s="142"/>
      <c r="I3" s="5">
        <f>'2019-2020 Summary'!C2-'Summer 19'!J2-'Fall 19'!I2-'Spring 20'!I2</f>
        <v>0</v>
      </c>
      <c r="J3" s="13"/>
      <c r="K3" s="13"/>
      <c r="O3"/>
      <c r="P3" s="93" t="s">
        <v>48</v>
      </c>
      <c r="Q3" s="93" t="s">
        <v>48</v>
      </c>
      <c r="R3" s="93" t="s">
        <v>49</v>
      </c>
      <c r="S3" s="93" t="s">
        <v>49</v>
      </c>
      <c r="T3" s="93" t="s">
        <v>49</v>
      </c>
      <c r="U3" s="93" t="s">
        <v>50</v>
      </c>
      <c r="V3" s="93" t="s">
        <v>50</v>
      </c>
      <c r="W3" s="93" t="s">
        <v>51</v>
      </c>
    </row>
    <row r="4" spans="1:23" ht="19.5" customHeight="1" x14ac:dyDescent="0.25">
      <c r="A4" s="7" t="s">
        <v>6</v>
      </c>
      <c r="B4" s="1"/>
      <c r="C4" s="1"/>
      <c r="D4" s="1"/>
      <c r="E4" s="1"/>
      <c r="F4" s="10"/>
      <c r="G4" s="21"/>
      <c r="H4" s="11"/>
      <c r="I4" s="12"/>
      <c r="J4" s="13"/>
      <c r="K4" s="13"/>
      <c r="O4"/>
      <c r="P4" s="179" t="s">
        <v>52</v>
      </c>
      <c r="Q4" s="179" t="s">
        <v>53</v>
      </c>
      <c r="R4" s="179" t="s">
        <v>54</v>
      </c>
      <c r="S4" s="179" t="s">
        <v>55</v>
      </c>
      <c r="T4" s="179" t="s">
        <v>56</v>
      </c>
      <c r="U4" s="179" t="s">
        <v>57</v>
      </c>
      <c r="V4" s="179" t="s">
        <v>58</v>
      </c>
      <c r="W4" s="181" t="s">
        <v>59</v>
      </c>
    </row>
    <row r="5" spans="1:23" ht="78.599999999999994" customHeight="1" thickBot="1" x14ac:dyDescent="0.3">
      <c r="A5" s="29" t="s">
        <v>7</v>
      </c>
      <c r="B5" s="30" t="s">
        <v>8</v>
      </c>
      <c r="C5" s="31" t="s">
        <v>9</v>
      </c>
      <c r="D5" s="31" t="s">
        <v>25</v>
      </c>
      <c r="E5" s="32" t="s">
        <v>10</v>
      </c>
      <c r="F5" s="31" t="s">
        <v>11</v>
      </c>
      <c r="G5" s="33" t="s">
        <v>23</v>
      </c>
      <c r="H5" s="31" t="s">
        <v>30</v>
      </c>
      <c r="I5" s="34" t="s">
        <v>22</v>
      </c>
      <c r="J5" s="45" t="s">
        <v>12</v>
      </c>
      <c r="K5" s="36" t="s">
        <v>4</v>
      </c>
      <c r="L5" s="46" t="s">
        <v>13</v>
      </c>
      <c r="O5"/>
      <c r="P5" s="180"/>
      <c r="Q5" s="180"/>
      <c r="R5" s="180"/>
      <c r="S5" s="180"/>
      <c r="T5" s="180"/>
      <c r="U5" s="180"/>
      <c r="V5" s="180"/>
      <c r="W5" s="182"/>
    </row>
    <row r="6" spans="1:23" ht="15.75" customHeight="1" x14ac:dyDescent="0.25">
      <c r="A6" s="51" t="str">
        <f>'2019-2020 Summary'!B2</f>
        <v>LIS</v>
      </c>
      <c r="B6" s="51" t="s">
        <v>35</v>
      </c>
      <c r="C6" s="51">
        <v>40</v>
      </c>
      <c r="D6" s="51">
        <v>38</v>
      </c>
      <c r="E6" s="51">
        <v>1</v>
      </c>
      <c r="F6" s="53">
        <f t="shared" ref="F6:F19" si="0">D6*E6</f>
        <v>38</v>
      </c>
      <c r="G6" s="54">
        <v>2</v>
      </c>
      <c r="H6" s="54">
        <v>2</v>
      </c>
      <c r="I6" s="22">
        <f t="shared" ref="I6:I19" si="1">H6*E6/15</f>
        <v>0.13333333333333333</v>
      </c>
      <c r="J6" s="23">
        <f t="shared" ref="J6:J19" si="2">(F6*G6*17.5)/525</f>
        <v>2.5333333333333332</v>
      </c>
      <c r="K6" s="22">
        <f t="shared" ref="K6:K19" si="3">J6/I6</f>
        <v>19</v>
      </c>
      <c r="L6" s="123" t="s">
        <v>141</v>
      </c>
      <c r="O6"/>
      <c r="P6" s="94"/>
      <c r="Q6" s="95"/>
      <c r="R6" s="95"/>
      <c r="S6"/>
      <c r="T6"/>
      <c r="U6"/>
      <c r="V6"/>
      <c r="W6"/>
    </row>
    <row r="7" spans="1:23" ht="15.75" customHeight="1" thickBot="1" x14ac:dyDescent="0.3">
      <c r="A7" s="51" t="str">
        <f>'2019-2020 Summary'!B2</f>
        <v>LIS</v>
      </c>
      <c r="B7" s="51"/>
      <c r="C7" s="51"/>
      <c r="D7" s="51"/>
      <c r="E7" s="51"/>
      <c r="F7" s="53">
        <f t="shared" ref="F7:F11" si="4">D7*E7</f>
        <v>0</v>
      </c>
      <c r="G7" s="54"/>
      <c r="H7" s="54"/>
      <c r="I7" s="22">
        <f t="shared" si="1"/>
        <v>0</v>
      </c>
      <c r="J7" s="23">
        <f t="shared" si="2"/>
        <v>0</v>
      </c>
      <c r="K7" s="22" t="e">
        <f t="shared" si="3"/>
        <v>#DIV/0!</v>
      </c>
      <c r="L7" s="123"/>
      <c r="O7" s="96" t="s">
        <v>60</v>
      </c>
      <c r="P7" s="97"/>
      <c r="Q7" s="98"/>
      <c r="R7" s="98"/>
      <c r="S7"/>
      <c r="T7"/>
      <c r="U7"/>
      <c r="V7"/>
      <c r="W7"/>
    </row>
    <row r="8" spans="1:23" ht="15.75" customHeight="1" x14ac:dyDescent="0.25">
      <c r="A8" s="51" t="str">
        <f>'2019-2020 Summary'!B2</f>
        <v>LIS</v>
      </c>
      <c r="B8" s="51"/>
      <c r="C8" s="51"/>
      <c r="D8" s="51"/>
      <c r="E8" s="51"/>
      <c r="F8" s="53">
        <f t="shared" si="4"/>
        <v>0</v>
      </c>
      <c r="G8" s="54"/>
      <c r="H8" s="54"/>
      <c r="I8" s="22">
        <f t="shared" si="1"/>
        <v>0</v>
      </c>
      <c r="J8" s="23">
        <f t="shared" si="2"/>
        <v>0</v>
      </c>
      <c r="K8" s="22" t="e">
        <f t="shared" si="3"/>
        <v>#DIV/0!</v>
      </c>
      <c r="L8" s="123"/>
      <c r="O8" s="99" t="s">
        <v>61</v>
      </c>
      <c r="P8" s="169" t="s">
        <v>62</v>
      </c>
      <c r="Q8" s="183" t="s">
        <v>63</v>
      </c>
      <c r="R8" s="183" t="s">
        <v>64</v>
      </c>
      <c r="S8" s="168" t="s">
        <v>65</v>
      </c>
      <c r="T8" s="172" t="s">
        <v>66</v>
      </c>
      <c r="U8" s="172" t="s">
        <v>67</v>
      </c>
      <c r="V8" s="149" t="s">
        <v>68</v>
      </c>
      <c r="W8" s="149" t="s">
        <v>69</v>
      </c>
    </row>
    <row r="9" spans="1:23" ht="15.75" customHeight="1" x14ac:dyDescent="0.25">
      <c r="A9" s="51" t="str">
        <f>'2019-2020 Summary'!B2</f>
        <v>LIS</v>
      </c>
      <c r="B9" s="51"/>
      <c r="C9" s="51"/>
      <c r="D9" s="51"/>
      <c r="E9" s="51"/>
      <c r="F9" s="53">
        <f t="shared" si="4"/>
        <v>0</v>
      </c>
      <c r="G9" s="54"/>
      <c r="H9" s="54"/>
      <c r="I9" s="22">
        <f t="shared" si="1"/>
        <v>0</v>
      </c>
      <c r="J9" s="23">
        <f t="shared" si="2"/>
        <v>0</v>
      </c>
      <c r="K9" s="22" t="e">
        <f t="shared" si="3"/>
        <v>#DIV/0!</v>
      </c>
      <c r="L9" s="123"/>
      <c r="O9" s="100" t="s">
        <v>70</v>
      </c>
      <c r="P9" s="170"/>
      <c r="Q9" s="170"/>
      <c r="R9" s="170"/>
      <c r="S9" s="162"/>
      <c r="T9" s="173"/>
      <c r="U9" s="173"/>
      <c r="V9" s="150"/>
      <c r="W9" s="150"/>
    </row>
    <row r="10" spans="1:23" ht="15.75" customHeight="1" x14ac:dyDescent="0.25">
      <c r="A10" s="51" t="str">
        <f>'2019-2020 Summary'!B2</f>
        <v>LIS</v>
      </c>
      <c r="B10" s="51"/>
      <c r="C10" s="51"/>
      <c r="D10" s="51"/>
      <c r="E10" s="51"/>
      <c r="F10" s="53">
        <f t="shared" si="4"/>
        <v>0</v>
      </c>
      <c r="G10" s="54"/>
      <c r="H10" s="54"/>
      <c r="I10" s="22">
        <f t="shared" si="1"/>
        <v>0</v>
      </c>
      <c r="J10" s="23">
        <f t="shared" si="2"/>
        <v>0</v>
      </c>
      <c r="K10" s="22" t="e">
        <f t="shared" si="3"/>
        <v>#DIV/0!</v>
      </c>
      <c r="L10" s="123"/>
      <c r="O10" s="100" t="s">
        <v>71</v>
      </c>
      <c r="P10" s="171"/>
      <c r="Q10" s="170"/>
      <c r="R10" s="170"/>
      <c r="S10" s="162"/>
      <c r="T10" s="174"/>
      <c r="U10" s="174"/>
      <c r="V10" s="150"/>
      <c r="W10" s="150"/>
    </row>
    <row r="11" spans="1:23" ht="15.75" customHeight="1" x14ac:dyDescent="0.25">
      <c r="A11" s="51" t="str">
        <f>'2019-2020 Summary'!B2</f>
        <v>LIS</v>
      </c>
      <c r="B11" s="51"/>
      <c r="C11" s="51"/>
      <c r="D11" s="51"/>
      <c r="E11" s="51"/>
      <c r="F11" s="53">
        <f t="shared" si="4"/>
        <v>0</v>
      </c>
      <c r="G11" s="54"/>
      <c r="H11" s="54"/>
      <c r="I11" s="22">
        <f t="shared" si="1"/>
        <v>0</v>
      </c>
      <c r="J11" s="23">
        <f t="shared" si="2"/>
        <v>0</v>
      </c>
      <c r="K11" s="22" t="e">
        <f t="shared" si="3"/>
        <v>#DIV/0!</v>
      </c>
      <c r="L11" s="123"/>
      <c r="O11" s="100" t="s">
        <v>72</v>
      </c>
      <c r="P11" s="169" t="s">
        <v>73</v>
      </c>
      <c r="Q11" s="170"/>
      <c r="R11" s="170"/>
      <c r="S11" s="185"/>
      <c r="T11" s="172" t="s">
        <v>74</v>
      </c>
      <c r="U11" s="172" t="s">
        <v>75</v>
      </c>
      <c r="V11" s="151"/>
      <c r="W11" s="150"/>
    </row>
    <row r="12" spans="1:23" ht="15.75" customHeight="1" x14ac:dyDescent="0.25">
      <c r="A12" s="51" t="str">
        <f>'2019-2020 Summary'!B2</f>
        <v>LIS</v>
      </c>
      <c r="B12" s="51"/>
      <c r="C12" s="51"/>
      <c r="D12" s="51"/>
      <c r="E12" s="51"/>
      <c r="F12" s="53">
        <f t="shared" si="0"/>
        <v>0</v>
      </c>
      <c r="G12" s="54"/>
      <c r="H12" s="54"/>
      <c r="I12" s="22">
        <f t="shared" si="1"/>
        <v>0</v>
      </c>
      <c r="J12" s="23">
        <f t="shared" si="2"/>
        <v>0</v>
      </c>
      <c r="K12" s="22" t="e">
        <f t="shared" si="3"/>
        <v>#DIV/0!</v>
      </c>
      <c r="L12" s="123"/>
      <c r="O12" s="100" t="s">
        <v>76</v>
      </c>
      <c r="P12" s="170"/>
      <c r="Q12" s="170"/>
      <c r="R12" s="170"/>
      <c r="S12" s="168" t="s">
        <v>77</v>
      </c>
      <c r="T12" s="173"/>
      <c r="U12" s="173"/>
      <c r="V12" s="149" t="s">
        <v>77</v>
      </c>
      <c r="W12" s="151"/>
    </row>
    <row r="13" spans="1:23" ht="15.75" customHeight="1" thickBot="1" x14ac:dyDescent="0.3">
      <c r="A13" s="51" t="str">
        <f>'2019-2020 Summary'!B2</f>
        <v>LIS</v>
      </c>
      <c r="B13" s="51"/>
      <c r="C13" s="51"/>
      <c r="D13" s="51"/>
      <c r="E13" s="51"/>
      <c r="F13" s="53">
        <f t="shared" si="0"/>
        <v>0</v>
      </c>
      <c r="G13" s="54"/>
      <c r="H13" s="54"/>
      <c r="I13" s="22">
        <f t="shared" si="1"/>
        <v>0</v>
      </c>
      <c r="J13" s="23">
        <f t="shared" si="2"/>
        <v>0</v>
      </c>
      <c r="K13" s="22" t="e">
        <f t="shared" si="3"/>
        <v>#DIV/0!</v>
      </c>
      <c r="L13" s="123"/>
      <c r="O13" s="100" t="s">
        <v>78</v>
      </c>
      <c r="P13" s="171"/>
      <c r="Q13" s="184"/>
      <c r="R13" s="170"/>
      <c r="S13" s="162"/>
      <c r="T13" s="174"/>
      <c r="U13" s="174"/>
      <c r="V13" s="150"/>
      <c r="W13" s="101"/>
    </row>
    <row r="14" spans="1:23" ht="15.75" customHeight="1" x14ac:dyDescent="0.25">
      <c r="A14" s="90" t="str">
        <f>'2019-2020 Summary'!B2</f>
        <v>LIS</v>
      </c>
      <c r="B14" s="62"/>
      <c r="C14" s="51"/>
      <c r="D14" s="51"/>
      <c r="E14" s="51"/>
      <c r="F14" s="53">
        <f t="shared" si="0"/>
        <v>0</v>
      </c>
      <c r="G14" s="54"/>
      <c r="H14" s="54"/>
      <c r="I14" s="22">
        <f t="shared" si="1"/>
        <v>0</v>
      </c>
      <c r="J14" s="23">
        <f t="shared" si="2"/>
        <v>0</v>
      </c>
      <c r="K14" s="22" t="e">
        <f t="shared" si="3"/>
        <v>#DIV/0!</v>
      </c>
      <c r="L14" s="123"/>
      <c r="O14" s="100" t="s">
        <v>79</v>
      </c>
      <c r="P14" s="169" t="s">
        <v>80</v>
      </c>
      <c r="Q14" s="102"/>
      <c r="R14" s="170"/>
      <c r="S14" s="162"/>
      <c r="T14" s="172" t="s">
        <v>81</v>
      </c>
      <c r="U14" s="172" t="s">
        <v>82</v>
      </c>
      <c r="V14" s="150"/>
      <c r="W14" s="101"/>
    </row>
    <row r="15" spans="1:23" ht="15.75" customHeight="1" thickBot="1" x14ac:dyDescent="0.3">
      <c r="A15" s="90" t="str">
        <f>'2019-2020 Summary'!B2</f>
        <v>LIS</v>
      </c>
      <c r="B15" s="62"/>
      <c r="C15" s="51"/>
      <c r="D15" s="51"/>
      <c r="E15" s="51"/>
      <c r="F15" s="53">
        <f t="shared" si="0"/>
        <v>0</v>
      </c>
      <c r="G15" s="54"/>
      <c r="H15" s="54"/>
      <c r="I15" s="22">
        <f t="shared" si="1"/>
        <v>0</v>
      </c>
      <c r="J15" s="23">
        <f t="shared" si="2"/>
        <v>0</v>
      </c>
      <c r="K15" s="22" t="e">
        <f t="shared" si="3"/>
        <v>#DIV/0!</v>
      </c>
      <c r="L15" s="123"/>
      <c r="O15" s="100" t="s">
        <v>83</v>
      </c>
      <c r="P15" s="170"/>
      <c r="Q15" s="102"/>
      <c r="R15" s="184"/>
      <c r="S15" s="185"/>
      <c r="T15" s="173"/>
      <c r="U15" s="173"/>
      <c r="V15" s="151"/>
      <c r="W15" s="101"/>
    </row>
    <row r="16" spans="1:23" ht="15.75" customHeight="1" x14ac:dyDescent="0.25">
      <c r="A16" s="91" t="str">
        <f>'2019-2020 Summary'!B2</f>
        <v>LIS</v>
      </c>
      <c r="B16" s="72"/>
      <c r="C16" s="73"/>
      <c r="D16" s="51"/>
      <c r="E16" s="51"/>
      <c r="F16" s="53">
        <f t="shared" si="0"/>
        <v>0</v>
      </c>
      <c r="G16" s="54"/>
      <c r="H16" s="73"/>
      <c r="I16" s="22">
        <f t="shared" si="1"/>
        <v>0</v>
      </c>
      <c r="J16" s="23">
        <f t="shared" si="2"/>
        <v>0</v>
      </c>
      <c r="K16" s="22" t="e">
        <f t="shared" si="3"/>
        <v>#DIV/0!</v>
      </c>
      <c r="L16" s="123"/>
      <c r="O16" s="103" t="s">
        <v>84</v>
      </c>
      <c r="P16" s="171"/>
      <c r="Q16" s="102"/>
      <c r="R16" s="104"/>
      <c r="S16" s="101"/>
      <c r="T16" s="174"/>
      <c r="U16" s="174"/>
      <c r="V16" s="101"/>
      <c r="W16" s="101"/>
    </row>
    <row r="17" spans="1:23" ht="15.75" customHeight="1" x14ac:dyDescent="0.25">
      <c r="A17" s="71" t="str">
        <f>'2019-2020 Summary'!B2</f>
        <v>LIS</v>
      </c>
      <c r="B17" s="51"/>
      <c r="C17" s="51"/>
      <c r="D17" s="51"/>
      <c r="E17" s="51"/>
      <c r="F17" s="53">
        <f t="shared" si="0"/>
        <v>0</v>
      </c>
      <c r="G17" s="54"/>
      <c r="H17" s="54"/>
      <c r="I17" s="22">
        <f t="shared" si="1"/>
        <v>0</v>
      </c>
      <c r="J17" s="23">
        <f t="shared" si="2"/>
        <v>0</v>
      </c>
      <c r="K17" s="22" t="e">
        <f t="shared" si="3"/>
        <v>#DIV/0!</v>
      </c>
      <c r="L17" s="123"/>
      <c r="O17" s="105" t="s">
        <v>85</v>
      </c>
      <c r="P17" s="175" t="s">
        <v>86</v>
      </c>
      <c r="Q17" s="175" t="s">
        <v>86</v>
      </c>
      <c r="R17" s="177" t="s">
        <v>86</v>
      </c>
      <c r="S17" s="164" t="s">
        <v>86</v>
      </c>
      <c r="T17" s="164" t="s">
        <v>86</v>
      </c>
      <c r="U17" s="164" t="s">
        <v>86</v>
      </c>
      <c r="V17" s="164" t="s">
        <v>86</v>
      </c>
      <c r="W17" s="166" t="s">
        <v>86</v>
      </c>
    </row>
    <row r="18" spans="1:23" ht="15.75" customHeight="1" thickBot="1" x14ac:dyDescent="0.3">
      <c r="A18" s="70" t="str">
        <f>'2019-2020 Summary'!B2</f>
        <v>LIS</v>
      </c>
      <c r="B18" s="70"/>
      <c r="C18" s="70"/>
      <c r="D18" s="70"/>
      <c r="E18" s="70"/>
      <c r="F18" s="53">
        <f t="shared" si="0"/>
        <v>0</v>
      </c>
      <c r="G18" s="74"/>
      <c r="H18" s="74"/>
      <c r="I18" s="22">
        <f t="shared" si="1"/>
        <v>0</v>
      </c>
      <c r="J18" s="23">
        <f t="shared" si="2"/>
        <v>0</v>
      </c>
      <c r="K18" s="22" t="e">
        <f t="shared" si="3"/>
        <v>#DIV/0!</v>
      </c>
      <c r="L18" s="123"/>
      <c r="O18" s="105" t="s">
        <v>87</v>
      </c>
      <c r="P18" s="176"/>
      <c r="Q18" s="176"/>
      <c r="R18" s="178"/>
      <c r="S18" s="165"/>
      <c r="T18" s="165"/>
      <c r="U18" s="165"/>
      <c r="V18" s="165"/>
      <c r="W18" s="167"/>
    </row>
    <row r="19" spans="1:23" ht="15.75" customHeight="1" x14ac:dyDescent="0.25">
      <c r="A19" s="70" t="str">
        <f>'2019-2020 Summary'!B2</f>
        <v>LIS</v>
      </c>
      <c r="B19" s="70"/>
      <c r="C19" s="70"/>
      <c r="D19" s="70"/>
      <c r="E19" s="70"/>
      <c r="F19" s="53">
        <f t="shared" si="0"/>
        <v>0</v>
      </c>
      <c r="G19" s="74"/>
      <c r="H19" s="74"/>
      <c r="I19" s="22">
        <f t="shared" si="1"/>
        <v>0</v>
      </c>
      <c r="J19" s="23">
        <f t="shared" si="2"/>
        <v>0</v>
      </c>
      <c r="K19" s="22" t="e">
        <f t="shared" si="3"/>
        <v>#DIV/0!</v>
      </c>
      <c r="L19" s="123"/>
      <c r="O19" s="106" t="s">
        <v>88</v>
      </c>
      <c r="P19" s="158" t="s">
        <v>89</v>
      </c>
      <c r="Q19" s="158" t="s">
        <v>90</v>
      </c>
      <c r="R19" s="158" t="s">
        <v>91</v>
      </c>
      <c r="S19" s="168" t="s">
        <v>92</v>
      </c>
      <c r="T19" s="149" t="s">
        <v>93</v>
      </c>
      <c r="U19" s="149" t="s">
        <v>94</v>
      </c>
      <c r="V19" s="149" t="s">
        <v>95</v>
      </c>
      <c r="W19" s="149" t="s">
        <v>96</v>
      </c>
    </row>
    <row r="20" spans="1:23" ht="18.75" customHeight="1" x14ac:dyDescent="0.25">
      <c r="A20" s="124" t="s">
        <v>14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6"/>
      <c r="O20" s="107" t="s">
        <v>97</v>
      </c>
      <c r="P20" s="159"/>
      <c r="Q20" s="159"/>
      <c r="R20" s="159"/>
      <c r="S20" s="162"/>
      <c r="T20" s="150"/>
      <c r="U20" s="150"/>
      <c r="V20" s="150"/>
      <c r="W20" s="150"/>
    </row>
    <row r="21" spans="1:23" ht="61.5" customHeight="1" thickBot="1" x14ac:dyDescent="0.3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2"/>
      <c r="O21" s="107" t="s">
        <v>98</v>
      </c>
      <c r="P21" s="160"/>
      <c r="Q21" s="159"/>
      <c r="R21" s="159"/>
      <c r="S21" s="162"/>
      <c r="T21" s="151"/>
      <c r="U21" s="151"/>
      <c r="V21" s="150"/>
      <c r="W21" s="150"/>
    </row>
    <row r="22" spans="1:23" ht="15.75" thickBot="1" x14ac:dyDescent="0.3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5"/>
      <c r="O22" s="107" t="s">
        <v>99</v>
      </c>
      <c r="P22" s="158" t="s">
        <v>100</v>
      </c>
      <c r="Q22" s="159"/>
      <c r="R22" s="159"/>
      <c r="S22" s="163"/>
      <c r="T22" s="155" t="s">
        <v>101</v>
      </c>
      <c r="U22" s="149" t="s">
        <v>102</v>
      </c>
      <c r="V22" s="151"/>
      <c r="W22" s="150"/>
    </row>
    <row r="23" spans="1:23" ht="15.75" thickBot="1" x14ac:dyDescent="0.3">
      <c r="A23" s="2" t="s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O23" s="107" t="s">
        <v>103</v>
      </c>
      <c r="P23" s="159"/>
      <c r="Q23" s="159"/>
      <c r="R23" s="159"/>
      <c r="S23" s="158" t="s">
        <v>104</v>
      </c>
      <c r="T23" s="156"/>
      <c r="U23" s="150"/>
      <c r="V23" s="149" t="s">
        <v>105</v>
      </c>
      <c r="W23" s="150"/>
    </row>
    <row r="24" spans="1:23" ht="30" customHeight="1" thickTop="1" thickBot="1" x14ac:dyDescent="0.3">
      <c r="A24" s="3" t="s">
        <v>16</v>
      </c>
      <c r="B24" s="133" t="s">
        <v>17</v>
      </c>
      <c r="C24" s="134"/>
      <c r="D24" s="134"/>
      <c r="E24" s="134"/>
      <c r="F24" s="134"/>
      <c r="G24" s="134"/>
      <c r="H24" s="135"/>
      <c r="I24" s="136"/>
      <c r="J24" s="17"/>
      <c r="K24" s="17"/>
      <c r="O24" s="107" t="s">
        <v>106</v>
      </c>
      <c r="P24" s="160"/>
      <c r="Q24" s="160"/>
      <c r="R24" s="159"/>
      <c r="S24" s="159"/>
      <c r="T24" s="157"/>
      <c r="U24" s="151"/>
      <c r="V24" s="150"/>
      <c r="W24" s="151"/>
    </row>
    <row r="25" spans="1:23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7"/>
      <c r="K25" s="17"/>
      <c r="O25" s="107" t="s">
        <v>107</v>
      </c>
      <c r="P25" s="158" t="s">
        <v>108</v>
      </c>
      <c r="Q25" s="102"/>
      <c r="R25" s="159"/>
      <c r="S25" s="159"/>
      <c r="T25" s="155" t="s">
        <v>109</v>
      </c>
      <c r="U25" s="149" t="s">
        <v>110</v>
      </c>
      <c r="V25" s="150"/>
      <c r="W25" s="101"/>
    </row>
    <row r="26" spans="1:23" ht="32.25" customHeight="1" thickBot="1" x14ac:dyDescent="0.3">
      <c r="A26" s="3" t="s">
        <v>18</v>
      </c>
      <c r="B26" s="137" t="s">
        <v>19</v>
      </c>
      <c r="C26" s="138"/>
      <c r="D26" s="138"/>
      <c r="E26" s="138"/>
      <c r="F26" s="138"/>
      <c r="G26" s="138"/>
      <c r="H26" s="139"/>
      <c r="I26" s="140"/>
      <c r="J26" s="17"/>
      <c r="K26" s="17"/>
      <c r="O26" s="107" t="s">
        <v>111</v>
      </c>
      <c r="P26" s="159"/>
      <c r="Q26" s="102"/>
      <c r="R26" s="160"/>
      <c r="S26" s="160"/>
      <c r="T26" s="156"/>
      <c r="U26" s="150"/>
      <c r="V26" s="151"/>
      <c r="W26" s="101"/>
    </row>
    <row r="27" spans="1:23" ht="15.75" thickBot="1" x14ac:dyDescent="0.3">
      <c r="I27" s="18"/>
      <c r="O27" s="108" t="s">
        <v>112</v>
      </c>
      <c r="P27" s="160"/>
      <c r="Q27" s="102"/>
      <c r="R27" s="109"/>
      <c r="S27" s="110"/>
      <c r="T27" s="157"/>
      <c r="U27" s="151"/>
      <c r="V27" s="111"/>
      <c r="W27" s="101"/>
    </row>
    <row r="28" spans="1:23" customFormat="1" x14ac:dyDescent="0.25">
      <c r="O28" s="112" t="s">
        <v>113</v>
      </c>
      <c r="P28" s="158" t="s">
        <v>114</v>
      </c>
      <c r="Q28" s="161" t="s">
        <v>114</v>
      </c>
      <c r="R28" s="149" t="s">
        <v>115</v>
      </c>
      <c r="S28" s="149" t="s">
        <v>116</v>
      </c>
      <c r="T28" s="152" t="s">
        <v>117</v>
      </c>
      <c r="U28" s="152" t="s">
        <v>118</v>
      </c>
      <c r="V28" s="149" t="s">
        <v>119</v>
      </c>
      <c r="W28" s="149" t="s">
        <v>120</v>
      </c>
    </row>
    <row r="29" spans="1:23" customFormat="1" x14ac:dyDescent="0.25">
      <c r="O29" s="112" t="s">
        <v>121</v>
      </c>
      <c r="P29" s="159"/>
      <c r="Q29" s="162"/>
      <c r="R29" s="150"/>
      <c r="S29" s="150"/>
      <c r="T29" s="153"/>
      <c r="U29" s="153"/>
      <c r="V29" s="150"/>
      <c r="W29" s="150"/>
    </row>
    <row r="30" spans="1:23" customFormat="1" x14ac:dyDescent="0.25">
      <c r="O30" s="112" t="s">
        <v>122</v>
      </c>
      <c r="P30" s="159"/>
      <c r="Q30" s="162"/>
      <c r="R30" s="150"/>
      <c r="S30" s="150"/>
      <c r="T30" s="154"/>
      <c r="U30" s="154"/>
      <c r="V30" s="150"/>
      <c r="W30" s="150"/>
    </row>
    <row r="31" spans="1:23" customFormat="1" x14ac:dyDescent="0.25">
      <c r="O31" s="112" t="s">
        <v>123</v>
      </c>
      <c r="P31" s="159"/>
      <c r="Q31" s="162"/>
      <c r="R31" s="150"/>
      <c r="S31" s="150"/>
      <c r="T31" s="152" t="s">
        <v>124</v>
      </c>
      <c r="U31" s="152" t="s">
        <v>125</v>
      </c>
      <c r="V31" s="150"/>
      <c r="W31" s="150"/>
    </row>
    <row r="32" spans="1:23" customFormat="1" x14ac:dyDescent="0.25">
      <c r="O32" s="112" t="s">
        <v>126</v>
      </c>
      <c r="P32" s="159"/>
      <c r="Q32" s="162"/>
      <c r="R32" s="150"/>
      <c r="S32" s="151"/>
      <c r="T32" s="153"/>
      <c r="U32" s="153"/>
      <c r="V32" s="151"/>
      <c r="W32" s="151"/>
    </row>
    <row r="33" spans="15:23" customFormat="1" ht="15.75" thickBot="1" x14ac:dyDescent="0.3">
      <c r="O33" s="113" t="s">
        <v>127</v>
      </c>
      <c r="P33" s="160"/>
      <c r="Q33" s="163"/>
      <c r="R33" s="150"/>
      <c r="S33" s="114"/>
      <c r="T33" s="154"/>
      <c r="U33" s="154"/>
      <c r="V33" s="115"/>
    </row>
    <row r="34" spans="15:23" customFormat="1" ht="15.75" thickTop="1" x14ac:dyDescent="0.25">
      <c r="O34" s="116" t="s">
        <v>128</v>
      </c>
      <c r="P34" s="117"/>
      <c r="Q34" s="95"/>
      <c r="R34" s="150"/>
    </row>
    <row r="35" spans="15:23" customFormat="1" x14ac:dyDescent="0.25">
      <c r="O35" s="116" t="s">
        <v>129</v>
      </c>
      <c r="R35" s="151"/>
    </row>
    <row r="36" spans="15:23" customFormat="1" x14ac:dyDescent="0.25">
      <c r="O36" s="4"/>
      <c r="P36" s="4"/>
      <c r="Q36" s="4"/>
      <c r="R36" s="4"/>
      <c r="S36" s="4"/>
      <c r="T36" s="4"/>
      <c r="U36" s="4"/>
      <c r="V36" s="4"/>
      <c r="W36" s="4"/>
    </row>
    <row r="37" spans="15:23" customFormat="1" x14ac:dyDescent="0.25">
      <c r="O37" s="4"/>
      <c r="P37" s="4"/>
      <c r="Q37" s="4"/>
      <c r="R37" s="4"/>
      <c r="S37" s="4"/>
      <c r="T37" s="4"/>
      <c r="U37" s="4"/>
      <c r="V37" s="4"/>
      <c r="W37" s="4"/>
    </row>
    <row r="38" spans="15:23" customFormat="1" x14ac:dyDescent="0.25">
      <c r="O38" s="4"/>
      <c r="P38" s="4"/>
      <c r="Q38" s="4"/>
      <c r="R38" s="4"/>
      <c r="S38" s="4"/>
      <c r="T38" s="4"/>
      <c r="U38" s="4"/>
      <c r="V38" s="4"/>
      <c r="W38" s="4"/>
    </row>
    <row r="39" spans="15:23" customFormat="1" x14ac:dyDescent="0.25">
      <c r="O39" s="4"/>
      <c r="P39" s="4"/>
      <c r="Q39" s="4"/>
      <c r="R39" s="4"/>
      <c r="S39" s="4"/>
      <c r="T39" s="4"/>
      <c r="U39" s="4"/>
      <c r="V39" s="4"/>
      <c r="W39" s="4"/>
    </row>
    <row r="40" spans="15:23" customFormat="1" x14ac:dyDescent="0.25">
      <c r="O40" s="4"/>
      <c r="P40" s="4"/>
      <c r="Q40" s="4"/>
      <c r="R40" s="4"/>
      <c r="S40" s="4"/>
      <c r="T40" s="4"/>
      <c r="U40" s="4"/>
      <c r="V40" s="4"/>
      <c r="W40" s="4"/>
    </row>
    <row r="41" spans="15:23" customFormat="1" x14ac:dyDescent="0.25">
      <c r="O41" s="4"/>
      <c r="P41" s="4"/>
      <c r="Q41" s="4"/>
      <c r="R41" s="4"/>
      <c r="S41" s="4"/>
      <c r="T41" s="4"/>
      <c r="U41" s="4"/>
      <c r="V41" s="4"/>
      <c r="W41" s="4"/>
    </row>
    <row r="42" spans="15:23" customFormat="1" x14ac:dyDescent="0.25">
      <c r="O42" s="4"/>
      <c r="P42" s="4"/>
      <c r="Q42" s="4"/>
      <c r="R42" s="4"/>
      <c r="S42" s="4"/>
      <c r="T42" s="4"/>
      <c r="U42" s="4"/>
      <c r="V42" s="4"/>
      <c r="W42" s="4"/>
    </row>
    <row r="43" spans="15:23" customFormat="1" x14ac:dyDescent="0.25">
      <c r="O43" s="4"/>
      <c r="P43" s="4"/>
      <c r="Q43" s="4"/>
      <c r="R43" s="4"/>
      <c r="S43" s="4"/>
      <c r="T43" s="4"/>
      <c r="U43" s="4"/>
      <c r="V43" s="4"/>
      <c r="W43" s="4"/>
    </row>
    <row r="44" spans="15:23" customFormat="1" x14ac:dyDescent="0.25">
      <c r="O44" s="4"/>
      <c r="P44" s="4"/>
      <c r="Q44" s="4"/>
      <c r="R44" s="4"/>
      <c r="S44" s="4"/>
      <c r="T44" s="4"/>
      <c r="U44" s="4"/>
      <c r="V44" s="4"/>
      <c r="W44" s="4"/>
    </row>
    <row r="45" spans="15:23" customFormat="1" x14ac:dyDescent="0.25">
      <c r="O45" s="4"/>
      <c r="P45" s="4"/>
      <c r="Q45" s="4"/>
      <c r="R45" s="4"/>
      <c r="S45" s="4"/>
      <c r="T45" s="4"/>
      <c r="U45" s="4"/>
      <c r="V45" s="4"/>
      <c r="W45" s="4"/>
    </row>
    <row r="46" spans="15:23" customFormat="1" x14ac:dyDescent="0.25">
      <c r="O46" s="4"/>
      <c r="P46" s="4"/>
      <c r="Q46" s="4"/>
      <c r="R46" s="4"/>
      <c r="S46" s="4"/>
      <c r="T46" s="4"/>
      <c r="U46" s="4"/>
      <c r="V46" s="4"/>
      <c r="W46" s="4"/>
    </row>
    <row r="47" spans="15:23" customFormat="1" x14ac:dyDescent="0.25">
      <c r="O47" s="4"/>
      <c r="P47" s="4"/>
      <c r="Q47" s="4"/>
      <c r="R47" s="4"/>
      <c r="S47" s="4"/>
      <c r="T47" s="4"/>
      <c r="U47" s="4"/>
      <c r="V47" s="4"/>
      <c r="W47" s="4"/>
    </row>
    <row r="48" spans="15:23" customFormat="1" x14ac:dyDescent="0.25">
      <c r="O48" s="4"/>
      <c r="P48" s="4"/>
      <c r="Q48" s="4"/>
      <c r="R48" s="4"/>
      <c r="S48" s="4"/>
      <c r="T48" s="4"/>
      <c r="U48" s="4"/>
      <c r="V48" s="4"/>
      <c r="W48" s="4"/>
    </row>
    <row r="49" spans="15:23" customFormat="1" x14ac:dyDescent="0.25">
      <c r="O49" s="4"/>
      <c r="P49" s="4"/>
      <c r="Q49" s="4"/>
      <c r="R49" s="4"/>
      <c r="S49" s="4"/>
      <c r="T49" s="4"/>
      <c r="U49" s="4"/>
      <c r="V49" s="4"/>
      <c r="W49" s="4"/>
    </row>
    <row r="50" spans="15:23" customFormat="1" x14ac:dyDescent="0.25">
      <c r="O50" s="4"/>
      <c r="P50" s="4"/>
      <c r="Q50" s="4"/>
      <c r="R50" s="4"/>
      <c r="S50" s="4"/>
      <c r="T50" s="4"/>
      <c r="U50" s="4"/>
      <c r="V50" s="4"/>
      <c r="W50" s="4"/>
    </row>
    <row r="51" spans="15:23" customFormat="1" x14ac:dyDescent="0.25">
      <c r="O51" s="4"/>
      <c r="P51" s="4"/>
      <c r="Q51" s="4"/>
      <c r="R51" s="4"/>
      <c r="S51" s="4"/>
      <c r="T51" s="4"/>
      <c r="U51" s="4"/>
      <c r="V51" s="4"/>
      <c r="W51" s="4"/>
    </row>
    <row r="52" spans="15:23" customFormat="1" x14ac:dyDescent="0.25">
      <c r="O52" s="4"/>
      <c r="P52" s="4"/>
      <c r="Q52" s="4"/>
      <c r="R52" s="4"/>
      <c r="S52" s="4"/>
      <c r="T52" s="4"/>
      <c r="U52" s="4"/>
      <c r="V52" s="4"/>
      <c r="W52" s="4"/>
    </row>
    <row r="53" spans="15:23" customFormat="1" x14ac:dyDescent="0.25">
      <c r="O53" s="4"/>
      <c r="P53" s="4"/>
      <c r="Q53" s="4"/>
      <c r="R53" s="4"/>
      <c r="S53" s="4"/>
      <c r="T53" s="4"/>
      <c r="U53" s="4"/>
      <c r="V53" s="4"/>
      <c r="W53" s="4"/>
    </row>
    <row r="54" spans="15:23" customFormat="1" x14ac:dyDescent="0.25">
      <c r="O54" s="4"/>
      <c r="P54" s="4"/>
      <c r="Q54" s="4"/>
      <c r="R54" s="4"/>
      <c r="S54" s="4"/>
      <c r="T54" s="4"/>
      <c r="U54" s="4"/>
      <c r="V54" s="4"/>
      <c r="W54" s="4"/>
    </row>
    <row r="55" spans="15:23" customFormat="1" x14ac:dyDescent="0.25">
      <c r="O55" s="4"/>
      <c r="P55" s="4"/>
      <c r="Q55" s="4"/>
      <c r="R55" s="4"/>
      <c r="S55" s="4"/>
      <c r="T55" s="4"/>
      <c r="U55" s="4"/>
      <c r="V55" s="4"/>
      <c r="W55" s="4"/>
    </row>
    <row r="56" spans="15:23" customFormat="1" x14ac:dyDescent="0.25">
      <c r="O56" s="4"/>
      <c r="P56" s="4"/>
      <c r="Q56" s="4"/>
      <c r="R56" s="4"/>
      <c r="S56" s="4"/>
      <c r="T56" s="4"/>
      <c r="U56" s="4"/>
      <c r="V56" s="4"/>
      <c r="W56" s="4"/>
    </row>
    <row r="57" spans="15:23" customFormat="1" x14ac:dyDescent="0.25">
      <c r="O57" s="4"/>
      <c r="P57" s="4"/>
      <c r="Q57" s="4"/>
      <c r="R57" s="4"/>
      <c r="S57" s="4"/>
      <c r="T57" s="4"/>
      <c r="U57" s="4"/>
      <c r="V57" s="4"/>
      <c r="W57" s="4"/>
    </row>
    <row r="58" spans="15:23" customFormat="1" x14ac:dyDescent="0.25">
      <c r="O58" s="4"/>
      <c r="P58" s="4"/>
      <c r="Q58" s="4"/>
      <c r="R58" s="4"/>
      <c r="S58" s="4"/>
      <c r="T58" s="4"/>
      <c r="U58" s="4"/>
      <c r="V58" s="4"/>
      <c r="W58" s="4"/>
    </row>
    <row r="59" spans="15:23" customFormat="1" x14ac:dyDescent="0.25">
      <c r="O59" s="4"/>
      <c r="P59" s="4"/>
      <c r="Q59" s="4"/>
      <c r="R59" s="4"/>
      <c r="S59" s="4"/>
      <c r="T59" s="4"/>
      <c r="U59" s="4"/>
      <c r="V59" s="4"/>
      <c r="W59" s="4"/>
    </row>
    <row r="60" spans="15:23" customFormat="1" x14ac:dyDescent="0.25">
      <c r="O60" s="4"/>
      <c r="P60" s="4"/>
      <c r="Q60" s="4"/>
      <c r="R60" s="4"/>
      <c r="S60" s="4"/>
      <c r="T60" s="4"/>
      <c r="U60" s="4"/>
      <c r="V60" s="4"/>
      <c r="W60" s="4"/>
    </row>
    <row r="61" spans="15:23" customFormat="1" x14ac:dyDescent="0.25">
      <c r="O61" s="4"/>
      <c r="P61" s="4"/>
      <c r="Q61" s="4"/>
      <c r="R61" s="4"/>
      <c r="S61" s="4"/>
      <c r="T61" s="4"/>
      <c r="U61" s="4"/>
      <c r="V61" s="4"/>
      <c r="W61" s="4"/>
    </row>
    <row r="62" spans="15:23" customFormat="1" x14ac:dyDescent="0.25">
      <c r="O62" s="4"/>
      <c r="P62" s="4"/>
      <c r="Q62" s="4"/>
      <c r="R62" s="4"/>
      <c r="S62" s="4"/>
      <c r="T62" s="4"/>
      <c r="U62" s="4"/>
      <c r="V62" s="4"/>
      <c r="W62" s="4"/>
    </row>
    <row r="63" spans="15:23" customFormat="1" x14ac:dyDescent="0.25">
      <c r="O63" s="4"/>
      <c r="P63" s="4"/>
      <c r="Q63" s="4"/>
      <c r="R63" s="4"/>
      <c r="S63" s="4"/>
      <c r="T63" s="4"/>
      <c r="U63" s="4"/>
      <c r="V63" s="4"/>
      <c r="W63" s="4"/>
    </row>
    <row r="64" spans="15:23" customFormat="1" x14ac:dyDescent="0.25">
      <c r="O64" s="4"/>
      <c r="P64" s="4"/>
      <c r="Q64" s="4"/>
      <c r="R64" s="4"/>
      <c r="S64" s="4"/>
      <c r="T64" s="4"/>
      <c r="U64" s="4"/>
      <c r="V64" s="4"/>
      <c r="W64" s="4"/>
    </row>
    <row r="65" spans="15:23" customFormat="1" x14ac:dyDescent="0.25">
      <c r="O65" s="4"/>
      <c r="P65" s="4"/>
      <c r="Q65" s="4"/>
      <c r="R65" s="4"/>
      <c r="S65" s="4"/>
      <c r="T65" s="4"/>
      <c r="U65" s="4"/>
      <c r="V65" s="4"/>
      <c r="W65" s="4"/>
    </row>
    <row r="66" spans="15:23" customFormat="1" x14ac:dyDescent="0.25">
      <c r="O66" s="4"/>
      <c r="P66" s="4"/>
      <c r="Q66" s="4"/>
      <c r="R66" s="4"/>
      <c r="S66" s="4"/>
      <c r="T66" s="4"/>
      <c r="U66" s="4"/>
      <c r="V66" s="4"/>
      <c r="W66" s="4"/>
    </row>
    <row r="67" spans="15:23" customFormat="1" x14ac:dyDescent="0.25">
      <c r="O67" s="4"/>
      <c r="P67" s="4"/>
      <c r="Q67" s="4"/>
      <c r="R67" s="4"/>
      <c r="S67" s="4"/>
      <c r="T67" s="4"/>
      <c r="U67" s="4"/>
      <c r="V67" s="4"/>
      <c r="W67" s="4"/>
    </row>
    <row r="68" spans="15:23" customFormat="1" x14ac:dyDescent="0.25">
      <c r="O68" s="4"/>
      <c r="P68" s="4"/>
      <c r="Q68" s="4"/>
      <c r="R68" s="4"/>
      <c r="S68" s="4"/>
      <c r="T68" s="4"/>
      <c r="U68" s="4"/>
      <c r="V68" s="4"/>
      <c r="W68" s="4"/>
    </row>
    <row r="69" spans="15:23" customFormat="1" x14ac:dyDescent="0.25">
      <c r="O69" s="4"/>
      <c r="P69" s="4"/>
      <c r="Q69" s="4"/>
      <c r="R69" s="4"/>
      <c r="S69" s="4"/>
      <c r="T69" s="4"/>
      <c r="U69" s="4"/>
      <c r="V69" s="4"/>
      <c r="W69" s="4"/>
    </row>
    <row r="70" spans="15:23" customFormat="1" x14ac:dyDescent="0.25">
      <c r="O70" s="4"/>
      <c r="P70" s="4"/>
      <c r="Q70" s="4"/>
      <c r="R70" s="4"/>
      <c r="S70" s="4"/>
      <c r="T70" s="4"/>
      <c r="U70" s="4"/>
      <c r="V70" s="4"/>
      <c r="W70" s="4"/>
    </row>
    <row r="71" spans="15:23" customFormat="1" x14ac:dyDescent="0.25">
      <c r="O71" s="4"/>
      <c r="P71" s="4"/>
      <c r="Q71" s="4"/>
      <c r="R71" s="4"/>
      <c r="S71" s="4"/>
      <c r="T71" s="4"/>
      <c r="U71" s="4"/>
      <c r="V71" s="4"/>
      <c r="W71" s="4"/>
    </row>
    <row r="72" spans="15:23" customFormat="1" x14ac:dyDescent="0.25">
      <c r="O72" s="4"/>
      <c r="P72" s="4"/>
      <c r="Q72" s="4"/>
      <c r="R72" s="4"/>
      <c r="S72" s="4"/>
      <c r="T72" s="4"/>
      <c r="U72" s="4"/>
      <c r="V72" s="4"/>
      <c r="W72" s="4"/>
    </row>
    <row r="73" spans="15:23" customFormat="1" x14ac:dyDescent="0.25">
      <c r="O73" s="4"/>
      <c r="P73" s="4"/>
      <c r="Q73" s="4"/>
      <c r="R73" s="4"/>
      <c r="S73" s="4"/>
      <c r="T73" s="4"/>
      <c r="U73" s="4"/>
      <c r="V73" s="4"/>
      <c r="W73" s="4"/>
    </row>
    <row r="74" spans="15:23" customFormat="1" x14ac:dyDescent="0.25">
      <c r="O74" s="4"/>
      <c r="P74" s="4"/>
      <c r="Q74" s="4"/>
      <c r="R74" s="4"/>
      <c r="S74" s="4"/>
      <c r="T74" s="4"/>
      <c r="U74" s="4"/>
      <c r="V74" s="4"/>
      <c r="W74" s="4"/>
    </row>
    <row r="75" spans="15:23" customFormat="1" x14ac:dyDescent="0.25">
      <c r="O75" s="4"/>
      <c r="P75" s="4"/>
      <c r="Q75" s="4"/>
      <c r="R75" s="4"/>
      <c r="S75" s="4"/>
      <c r="T75" s="4"/>
      <c r="U75" s="4"/>
      <c r="V75" s="4"/>
      <c r="W75" s="4"/>
    </row>
    <row r="76" spans="15:23" customFormat="1" x14ac:dyDescent="0.25">
      <c r="O76" s="4"/>
      <c r="P76" s="4"/>
      <c r="Q76" s="4"/>
      <c r="R76" s="4"/>
      <c r="S76" s="4"/>
      <c r="T76" s="4"/>
      <c r="U76" s="4"/>
      <c r="V76" s="4"/>
      <c r="W76" s="4"/>
    </row>
    <row r="77" spans="15:23" customFormat="1" x14ac:dyDescent="0.25">
      <c r="O77" s="4"/>
      <c r="P77" s="4"/>
      <c r="Q77" s="4"/>
      <c r="R77" s="4"/>
      <c r="S77" s="4"/>
      <c r="T77" s="4"/>
      <c r="U77" s="4"/>
      <c r="V77" s="4"/>
      <c r="W77" s="4"/>
    </row>
    <row r="78" spans="15:23" customFormat="1" x14ac:dyDescent="0.25">
      <c r="O78" s="4"/>
      <c r="P78" s="4"/>
      <c r="Q78" s="4"/>
      <c r="R78" s="4"/>
      <c r="S78" s="4"/>
      <c r="T78" s="4"/>
      <c r="U78" s="4"/>
      <c r="V78" s="4"/>
      <c r="W78" s="4"/>
    </row>
    <row r="79" spans="15:23" customFormat="1" x14ac:dyDescent="0.25">
      <c r="O79" s="4"/>
      <c r="P79" s="4"/>
      <c r="Q79" s="4"/>
      <c r="R79" s="4"/>
      <c r="S79" s="4"/>
      <c r="T79" s="4"/>
      <c r="U79" s="4"/>
      <c r="V79" s="4"/>
      <c r="W79" s="4"/>
    </row>
    <row r="80" spans="15:23" customFormat="1" x14ac:dyDescent="0.25">
      <c r="O80" s="4"/>
      <c r="P80" s="4"/>
      <c r="Q80" s="4"/>
      <c r="R80" s="4"/>
      <c r="S80" s="4"/>
      <c r="T80" s="4"/>
      <c r="U80" s="4"/>
      <c r="V80" s="4"/>
      <c r="W80" s="4"/>
    </row>
    <row r="81" spans="15:23" customFormat="1" x14ac:dyDescent="0.25">
      <c r="O81" s="4"/>
      <c r="P81" s="4"/>
      <c r="Q81" s="4"/>
      <c r="R81" s="4"/>
      <c r="S81" s="4"/>
      <c r="T81" s="4"/>
      <c r="U81" s="4"/>
      <c r="V81" s="4"/>
      <c r="W81" s="4"/>
    </row>
    <row r="82" spans="15:23" customFormat="1" x14ac:dyDescent="0.25">
      <c r="O82" s="4"/>
      <c r="P82" s="4"/>
      <c r="Q82" s="4"/>
      <c r="R82" s="4"/>
      <c r="S82" s="4"/>
      <c r="T82" s="4"/>
      <c r="U82" s="4"/>
      <c r="V82" s="4"/>
      <c r="W82" s="4"/>
    </row>
    <row r="83" spans="15:23" customFormat="1" x14ac:dyDescent="0.25">
      <c r="O83" s="4"/>
      <c r="P83" s="4"/>
      <c r="Q83" s="4"/>
      <c r="R83" s="4"/>
      <c r="S83" s="4"/>
      <c r="T83" s="4"/>
      <c r="U83" s="4"/>
      <c r="V83" s="4"/>
      <c r="W83" s="4"/>
    </row>
    <row r="84" spans="15:23" customFormat="1" x14ac:dyDescent="0.25">
      <c r="O84" s="4"/>
      <c r="P84" s="4"/>
      <c r="Q84" s="4"/>
      <c r="R84" s="4"/>
      <c r="S84" s="4"/>
      <c r="T84" s="4"/>
      <c r="U84" s="4"/>
      <c r="V84" s="4"/>
      <c r="W84" s="4"/>
    </row>
    <row r="85" spans="15:23" customFormat="1" x14ac:dyDescent="0.25">
      <c r="O85" s="4"/>
      <c r="P85" s="4"/>
      <c r="Q85" s="4"/>
      <c r="R85" s="4"/>
      <c r="S85" s="4"/>
      <c r="T85" s="4"/>
      <c r="U85" s="4"/>
      <c r="V85" s="4"/>
      <c r="W85" s="4"/>
    </row>
    <row r="86" spans="15:23" customFormat="1" x14ac:dyDescent="0.25">
      <c r="O86" s="4"/>
      <c r="P86" s="4"/>
      <c r="Q86" s="4"/>
      <c r="R86" s="4"/>
      <c r="S86" s="4"/>
      <c r="T86" s="4"/>
      <c r="U86" s="4"/>
      <c r="V86" s="4"/>
      <c r="W86" s="4"/>
    </row>
    <row r="87" spans="15:23" customFormat="1" x14ac:dyDescent="0.25">
      <c r="O87" s="4"/>
      <c r="P87" s="4"/>
      <c r="Q87" s="4"/>
      <c r="R87" s="4"/>
      <c r="S87" s="4"/>
      <c r="T87" s="4"/>
      <c r="U87" s="4"/>
      <c r="V87" s="4"/>
      <c r="W87" s="4"/>
    </row>
    <row r="88" spans="15:23" customFormat="1" x14ac:dyDescent="0.25">
      <c r="O88" s="4"/>
      <c r="P88" s="4"/>
      <c r="Q88" s="4"/>
      <c r="R88" s="4"/>
      <c r="S88" s="4"/>
      <c r="T88" s="4"/>
      <c r="U88" s="4"/>
      <c r="V88" s="4"/>
      <c r="W88" s="4"/>
    </row>
    <row r="89" spans="15:23" customFormat="1" x14ac:dyDescent="0.25">
      <c r="O89" s="4"/>
      <c r="P89" s="4"/>
      <c r="Q89" s="4"/>
      <c r="R89" s="4"/>
      <c r="S89" s="4"/>
      <c r="T89" s="4"/>
      <c r="U89" s="4"/>
      <c r="V89" s="4"/>
      <c r="W89" s="4"/>
    </row>
    <row r="90" spans="15:23" customFormat="1" x14ac:dyDescent="0.25">
      <c r="O90" s="4"/>
      <c r="P90" s="4"/>
      <c r="Q90" s="4"/>
      <c r="R90" s="4"/>
      <c r="S90" s="4"/>
      <c r="T90" s="4"/>
      <c r="U90" s="4"/>
      <c r="V90" s="4"/>
      <c r="W90" s="4"/>
    </row>
    <row r="91" spans="15:23" customFormat="1" x14ac:dyDescent="0.25">
      <c r="O91" s="4"/>
      <c r="P91" s="4"/>
      <c r="Q91" s="4"/>
      <c r="R91" s="4"/>
      <c r="S91" s="4"/>
      <c r="T91" s="4"/>
      <c r="U91" s="4"/>
      <c r="V91" s="4"/>
      <c r="W91" s="4"/>
    </row>
    <row r="92" spans="15:23" customFormat="1" x14ac:dyDescent="0.25">
      <c r="O92" s="4"/>
      <c r="P92" s="4"/>
      <c r="Q92" s="4"/>
      <c r="R92" s="4"/>
      <c r="S92" s="4"/>
      <c r="T92" s="4"/>
      <c r="U92" s="4"/>
      <c r="V92" s="4"/>
      <c r="W92" s="4"/>
    </row>
    <row r="93" spans="15:23" customFormat="1" x14ac:dyDescent="0.25">
      <c r="O93" s="4"/>
      <c r="P93" s="4"/>
      <c r="Q93" s="4"/>
      <c r="R93" s="4"/>
      <c r="S93" s="4"/>
      <c r="T93" s="4"/>
      <c r="U93" s="4"/>
      <c r="V93" s="4"/>
      <c r="W93" s="4"/>
    </row>
    <row r="94" spans="15:23" customFormat="1" x14ac:dyDescent="0.25">
      <c r="O94" s="4"/>
      <c r="P94" s="4"/>
      <c r="Q94" s="4"/>
      <c r="R94" s="4"/>
      <c r="S94" s="4"/>
      <c r="T94" s="4"/>
      <c r="U94" s="4"/>
      <c r="V94" s="4"/>
      <c r="W94" s="4"/>
    </row>
    <row r="95" spans="15:23" customFormat="1" x14ac:dyDescent="0.25">
      <c r="O95" s="4"/>
      <c r="P95" s="4"/>
      <c r="Q95" s="4"/>
      <c r="R95" s="4"/>
      <c r="S95" s="4"/>
      <c r="T95" s="4"/>
      <c r="U95" s="4"/>
      <c r="V95" s="4"/>
      <c r="W95" s="4"/>
    </row>
    <row r="96" spans="15:23" customFormat="1" x14ac:dyDescent="0.25">
      <c r="O96" s="4"/>
      <c r="P96" s="4"/>
      <c r="Q96" s="4"/>
      <c r="R96" s="4"/>
      <c r="S96" s="4"/>
      <c r="T96" s="4"/>
      <c r="U96" s="4"/>
      <c r="V96" s="4"/>
      <c r="W96" s="4"/>
    </row>
    <row r="97" spans="15:23" customFormat="1" x14ac:dyDescent="0.25">
      <c r="O97" s="4"/>
      <c r="P97" s="4"/>
      <c r="Q97" s="4"/>
      <c r="R97" s="4"/>
      <c r="S97" s="4"/>
      <c r="T97" s="4"/>
      <c r="U97" s="4"/>
      <c r="V97" s="4"/>
      <c r="W97" s="4"/>
    </row>
    <row r="98" spans="15:23" customFormat="1" x14ac:dyDescent="0.25">
      <c r="O98" s="4"/>
      <c r="P98" s="4"/>
      <c r="Q98" s="4"/>
      <c r="R98" s="4"/>
      <c r="S98" s="4"/>
      <c r="T98" s="4"/>
      <c r="U98" s="4"/>
      <c r="V98" s="4"/>
      <c r="W98" s="4"/>
    </row>
    <row r="99" spans="15:23" customFormat="1" x14ac:dyDescent="0.25">
      <c r="O99" s="4"/>
      <c r="P99" s="4"/>
      <c r="Q99" s="4"/>
      <c r="R99" s="4"/>
      <c r="S99" s="4"/>
      <c r="T99" s="4"/>
      <c r="U99" s="4"/>
      <c r="V99" s="4"/>
      <c r="W99" s="4"/>
    </row>
    <row r="100" spans="15:23" customFormat="1" x14ac:dyDescent="0.25">
      <c r="O100" s="4"/>
      <c r="P100" s="4"/>
      <c r="Q100" s="4"/>
      <c r="R100" s="4"/>
      <c r="S100" s="4"/>
      <c r="T100" s="4"/>
      <c r="U100" s="4"/>
      <c r="V100" s="4"/>
      <c r="W100" s="4"/>
    </row>
    <row r="101" spans="15:23" customFormat="1" x14ac:dyDescent="0.25">
      <c r="O101" s="4"/>
      <c r="P101" s="4"/>
      <c r="Q101" s="4"/>
      <c r="R101" s="4"/>
      <c r="S101" s="4"/>
      <c r="T101" s="4"/>
      <c r="U101" s="4"/>
      <c r="V101" s="4"/>
      <c r="W101" s="4"/>
    </row>
    <row r="102" spans="15:23" customFormat="1" x14ac:dyDescent="0.25">
      <c r="O102" s="4"/>
      <c r="P102" s="4"/>
      <c r="Q102" s="4"/>
      <c r="R102" s="4"/>
      <c r="S102" s="4"/>
      <c r="T102" s="4"/>
      <c r="U102" s="4"/>
      <c r="V102" s="4"/>
      <c r="W102" s="4"/>
    </row>
    <row r="103" spans="15:23" customFormat="1" x14ac:dyDescent="0.25">
      <c r="O103" s="4"/>
      <c r="P103" s="4"/>
      <c r="Q103" s="4"/>
      <c r="R103" s="4"/>
      <c r="S103" s="4"/>
      <c r="T103" s="4"/>
      <c r="U103" s="4"/>
      <c r="V103" s="4"/>
      <c r="W103" s="4"/>
    </row>
    <row r="104" spans="15:23" customFormat="1" x14ac:dyDescent="0.25">
      <c r="O104" s="4"/>
      <c r="P104" s="4"/>
      <c r="Q104" s="4"/>
      <c r="R104" s="4"/>
      <c r="S104" s="4"/>
      <c r="T104" s="4"/>
      <c r="U104" s="4"/>
      <c r="V104" s="4"/>
      <c r="W104" s="4"/>
    </row>
    <row r="105" spans="15:23" customFormat="1" x14ac:dyDescent="0.25">
      <c r="O105" s="4"/>
      <c r="P105" s="4"/>
      <c r="Q105" s="4"/>
      <c r="R105" s="4"/>
      <c r="S105" s="4"/>
      <c r="T105" s="4"/>
      <c r="U105" s="4"/>
      <c r="V105" s="4"/>
      <c r="W105" s="4"/>
    </row>
    <row r="106" spans="15:23" customFormat="1" x14ac:dyDescent="0.25">
      <c r="O106" s="4"/>
      <c r="P106" s="4"/>
      <c r="Q106" s="4"/>
      <c r="R106" s="4"/>
      <c r="S106" s="4"/>
      <c r="T106" s="4"/>
      <c r="U106" s="4"/>
      <c r="V106" s="4"/>
      <c r="W106" s="4"/>
    </row>
    <row r="107" spans="15:23" customFormat="1" x14ac:dyDescent="0.25">
      <c r="O107" s="4"/>
      <c r="P107" s="4"/>
      <c r="Q107" s="4"/>
      <c r="R107" s="4"/>
      <c r="S107" s="4"/>
      <c r="T107" s="4"/>
      <c r="U107" s="4"/>
      <c r="V107" s="4"/>
      <c r="W107" s="4"/>
    </row>
    <row r="108" spans="15:23" customFormat="1" x14ac:dyDescent="0.25">
      <c r="O108" s="4"/>
      <c r="P108" s="4"/>
      <c r="Q108" s="4"/>
      <c r="R108" s="4"/>
      <c r="S108" s="4"/>
      <c r="T108" s="4"/>
      <c r="U108" s="4"/>
      <c r="V108" s="4"/>
      <c r="W108" s="4"/>
    </row>
    <row r="109" spans="15:23" customFormat="1" x14ac:dyDescent="0.25">
      <c r="O109" s="4"/>
      <c r="P109" s="4"/>
      <c r="Q109" s="4"/>
      <c r="R109" s="4"/>
      <c r="S109" s="4"/>
      <c r="T109" s="4"/>
      <c r="U109" s="4"/>
      <c r="V109" s="4"/>
      <c r="W109" s="4"/>
    </row>
    <row r="110" spans="15:23" customFormat="1" x14ac:dyDescent="0.25">
      <c r="O110" s="4"/>
      <c r="P110" s="4"/>
      <c r="Q110" s="4"/>
      <c r="R110" s="4"/>
      <c r="S110" s="4"/>
      <c r="T110" s="4"/>
      <c r="U110" s="4"/>
      <c r="V110" s="4"/>
      <c r="W110" s="4"/>
    </row>
    <row r="111" spans="15:23" customFormat="1" x14ac:dyDescent="0.25">
      <c r="O111" s="4"/>
      <c r="P111" s="4"/>
      <c r="Q111" s="4"/>
      <c r="R111" s="4"/>
      <c r="S111" s="4"/>
      <c r="T111" s="4"/>
      <c r="U111" s="4"/>
      <c r="V111" s="4"/>
      <c r="W111" s="4"/>
    </row>
    <row r="112" spans="15:23" customFormat="1" x14ac:dyDescent="0.25">
      <c r="O112" s="4"/>
      <c r="P112" s="4"/>
      <c r="Q112" s="4"/>
      <c r="R112" s="4"/>
      <c r="S112" s="4"/>
      <c r="T112" s="4"/>
      <c r="U112" s="4"/>
      <c r="V112" s="4"/>
      <c r="W112" s="4"/>
    </row>
    <row r="113" spans="15:23" customFormat="1" x14ac:dyDescent="0.25">
      <c r="O113" s="4"/>
      <c r="P113" s="4"/>
      <c r="Q113" s="4"/>
      <c r="R113" s="4"/>
      <c r="S113" s="4"/>
      <c r="T113" s="4"/>
      <c r="U113" s="4"/>
      <c r="V113" s="4"/>
      <c r="W113" s="4"/>
    </row>
    <row r="114" spans="15:23" customFormat="1" x14ac:dyDescent="0.25">
      <c r="O114" s="4"/>
      <c r="P114" s="4"/>
      <c r="Q114" s="4"/>
      <c r="R114" s="4"/>
      <c r="S114" s="4"/>
      <c r="T114" s="4"/>
      <c r="U114" s="4"/>
      <c r="V114" s="4"/>
      <c r="W114" s="4"/>
    </row>
    <row r="115" spans="15:23" customFormat="1" x14ac:dyDescent="0.25">
      <c r="O115" s="4"/>
      <c r="P115" s="4"/>
      <c r="Q115" s="4"/>
      <c r="R115" s="4"/>
      <c r="S115" s="4"/>
      <c r="T115" s="4"/>
      <c r="U115" s="4"/>
      <c r="V115" s="4"/>
      <c r="W115" s="4"/>
    </row>
    <row r="116" spans="15:23" customFormat="1" x14ac:dyDescent="0.25">
      <c r="O116" s="4"/>
      <c r="P116" s="4"/>
      <c r="Q116" s="4"/>
      <c r="R116" s="4"/>
      <c r="S116" s="4"/>
      <c r="T116" s="4"/>
      <c r="U116" s="4"/>
      <c r="V116" s="4"/>
      <c r="W116" s="4"/>
    </row>
    <row r="117" spans="15:23" customFormat="1" x14ac:dyDescent="0.25">
      <c r="O117" s="4"/>
      <c r="P117" s="4"/>
      <c r="Q117" s="4"/>
      <c r="R117" s="4"/>
      <c r="S117" s="4"/>
      <c r="T117" s="4"/>
      <c r="U117" s="4"/>
      <c r="V117" s="4"/>
      <c r="W117" s="4"/>
    </row>
    <row r="118" spans="15:23" customFormat="1" x14ac:dyDescent="0.25">
      <c r="O118" s="4"/>
      <c r="P118" s="4"/>
      <c r="Q118" s="4"/>
      <c r="R118" s="4"/>
      <c r="S118" s="4"/>
      <c r="T118" s="4"/>
      <c r="U118" s="4"/>
      <c r="V118" s="4"/>
      <c r="W118" s="4"/>
    </row>
    <row r="119" spans="15:23" customFormat="1" x14ac:dyDescent="0.25">
      <c r="O119" s="4"/>
      <c r="P119" s="4"/>
      <c r="Q119" s="4"/>
      <c r="R119" s="4"/>
      <c r="S119" s="4"/>
      <c r="T119" s="4"/>
      <c r="U119" s="4"/>
      <c r="V119" s="4"/>
      <c r="W119" s="4"/>
    </row>
    <row r="120" spans="15:23" customFormat="1" x14ac:dyDescent="0.25">
      <c r="O120" s="4"/>
      <c r="P120" s="4"/>
      <c r="Q120" s="4"/>
      <c r="R120" s="4"/>
      <c r="S120" s="4"/>
      <c r="T120" s="4"/>
      <c r="U120" s="4"/>
      <c r="V120" s="4"/>
      <c r="W120" s="4"/>
    </row>
    <row r="121" spans="15:23" customFormat="1" x14ac:dyDescent="0.25">
      <c r="O121" s="4"/>
      <c r="P121" s="4"/>
      <c r="Q121" s="4"/>
      <c r="R121" s="4"/>
      <c r="S121" s="4"/>
      <c r="T121" s="4"/>
      <c r="U121" s="4"/>
      <c r="V121" s="4"/>
      <c r="W121" s="4"/>
    </row>
    <row r="122" spans="15:23" customFormat="1" x14ac:dyDescent="0.25">
      <c r="O122" s="4"/>
      <c r="P122" s="4"/>
      <c r="Q122" s="4"/>
      <c r="R122" s="4"/>
      <c r="S122" s="4"/>
      <c r="T122" s="4"/>
      <c r="U122" s="4"/>
      <c r="V122" s="4"/>
      <c r="W122" s="4"/>
    </row>
    <row r="123" spans="15:23" customFormat="1" x14ac:dyDescent="0.25">
      <c r="O123" s="4"/>
      <c r="P123" s="4"/>
      <c r="Q123" s="4"/>
      <c r="R123" s="4"/>
      <c r="S123" s="4"/>
      <c r="T123" s="4"/>
      <c r="U123" s="4"/>
      <c r="V123" s="4"/>
      <c r="W123" s="4"/>
    </row>
    <row r="124" spans="15:23" customFormat="1" x14ac:dyDescent="0.25">
      <c r="O124" s="4"/>
      <c r="P124" s="4"/>
      <c r="Q124" s="4"/>
      <c r="R124" s="4"/>
      <c r="S124" s="4"/>
      <c r="T124" s="4"/>
      <c r="U124" s="4"/>
      <c r="V124" s="4"/>
      <c r="W124" s="4"/>
    </row>
    <row r="125" spans="15:23" customFormat="1" x14ac:dyDescent="0.25">
      <c r="O125" s="4"/>
      <c r="P125" s="4"/>
      <c r="Q125" s="4"/>
      <c r="R125" s="4"/>
      <c r="S125" s="4"/>
      <c r="T125" s="4"/>
      <c r="U125" s="4"/>
      <c r="V125" s="4"/>
      <c r="W125" s="4"/>
    </row>
    <row r="126" spans="15:23" customFormat="1" x14ac:dyDescent="0.25">
      <c r="O126" s="4"/>
      <c r="P126" s="4"/>
      <c r="Q126" s="4"/>
      <c r="R126" s="4"/>
      <c r="S126" s="4"/>
      <c r="T126" s="4"/>
      <c r="U126" s="4"/>
      <c r="V126" s="4"/>
      <c r="W126" s="4"/>
    </row>
    <row r="127" spans="15:23" customFormat="1" x14ac:dyDescent="0.25">
      <c r="O127" s="4"/>
      <c r="P127" s="4"/>
      <c r="Q127" s="4"/>
      <c r="R127" s="4"/>
      <c r="S127" s="4"/>
      <c r="T127" s="4"/>
      <c r="U127" s="4"/>
      <c r="V127" s="4"/>
      <c r="W127" s="4"/>
    </row>
    <row r="128" spans="15:23" customFormat="1" x14ac:dyDescent="0.25">
      <c r="O128" s="4"/>
      <c r="P128" s="4"/>
      <c r="Q128" s="4"/>
      <c r="R128" s="4"/>
      <c r="S128" s="4"/>
      <c r="T128" s="4"/>
      <c r="U128" s="4"/>
      <c r="V128" s="4"/>
      <c r="W128" s="4"/>
    </row>
    <row r="129" spans="15:23" customFormat="1" x14ac:dyDescent="0.25">
      <c r="O129" s="4"/>
      <c r="P129" s="4"/>
      <c r="Q129" s="4"/>
      <c r="R129" s="4"/>
      <c r="S129" s="4"/>
      <c r="T129" s="4"/>
      <c r="U129" s="4"/>
      <c r="V129" s="4"/>
      <c r="W129" s="4"/>
    </row>
    <row r="130" spans="15:23" customFormat="1" x14ac:dyDescent="0.25">
      <c r="O130" s="4"/>
      <c r="P130" s="4"/>
      <c r="Q130" s="4"/>
      <c r="R130" s="4"/>
      <c r="S130" s="4"/>
      <c r="T130" s="4"/>
      <c r="U130" s="4"/>
      <c r="V130" s="4"/>
      <c r="W130" s="4"/>
    </row>
    <row r="131" spans="15:23" customFormat="1" x14ac:dyDescent="0.25">
      <c r="O131" s="4"/>
      <c r="P131" s="4"/>
      <c r="Q131" s="4"/>
      <c r="R131" s="4"/>
      <c r="S131" s="4"/>
      <c r="T131" s="4"/>
      <c r="U131" s="4"/>
      <c r="V131" s="4"/>
      <c r="W131" s="4"/>
    </row>
    <row r="132" spans="15:23" customFormat="1" x14ac:dyDescent="0.25">
      <c r="O132" s="4"/>
      <c r="P132" s="4"/>
      <c r="Q132" s="4"/>
      <c r="R132" s="4"/>
      <c r="S132" s="4"/>
      <c r="T132" s="4"/>
      <c r="U132" s="4"/>
      <c r="V132" s="4"/>
      <c r="W132" s="4"/>
    </row>
    <row r="133" spans="15:23" customFormat="1" x14ac:dyDescent="0.25">
      <c r="O133" s="4"/>
      <c r="P133" s="4"/>
      <c r="Q133" s="4"/>
      <c r="R133" s="4"/>
      <c r="S133" s="4"/>
      <c r="T133" s="4"/>
      <c r="U133" s="4"/>
      <c r="V133" s="4"/>
      <c r="W133" s="4"/>
    </row>
    <row r="134" spans="15:23" customFormat="1" x14ac:dyDescent="0.25">
      <c r="O134" s="4"/>
      <c r="P134" s="4"/>
      <c r="Q134" s="4"/>
      <c r="R134" s="4"/>
      <c r="S134" s="4"/>
      <c r="T134" s="4"/>
      <c r="U134" s="4"/>
      <c r="V134" s="4"/>
      <c r="W134" s="4"/>
    </row>
    <row r="135" spans="15:23" customFormat="1" x14ac:dyDescent="0.25">
      <c r="O135" s="4"/>
      <c r="P135" s="4"/>
      <c r="Q135" s="4"/>
      <c r="R135" s="4"/>
      <c r="S135" s="4"/>
      <c r="T135" s="4"/>
      <c r="U135" s="4"/>
      <c r="V135" s="4"/>
      <c r="W135" s="4"/>
    </row>
    <row r="136" spans="15:23" customFormat="1" x14ac:dyDescent="0.25">
      <c r="O136" s="4"/>
      <c r="P136" s="4"/>
      <c r="Q136" s="4"/>
      <c r="R136" s="4"/>
      <c r="S136" s="4"/>
      <c r="T136" s="4"/>
      <c r="U136" s="4"/>
      <c r="V136" s="4"/>
      <c r="W136" s="4"/>
    </row>
    <row r="137" spans="15:23" customFormat="1" x14ac:dyDescent="0.25">
      <c r="O137" s="4"/>
      <c r="P137" s="4"/>
      <c r="Q137" s="4"/>
      <c r="R137" s="4"/>
      <c r="S137" s="4"/>
      <c r="T137" s="4"/>
      <c r="U137" s="4"/>
      <c r="V137" s="4"/>
      <c r="W137" s="4"/>
    </row>
    <row r="138" spans="15:23" customFormat="1" x14ac:dyDescent="0.25">
      <c r="O138" s="4"/>
      <c r="P138" s="4"/>
      <c r="Q138" s="4"/>
      <c r="R138" s="4"/>
      <c r="S138" s="4"/>
      <c r="T138" s="4"/>
      <c r="U138" s="4"/>
      <c r="V138" s="4"/>
      <c r="W138" s="4"/>
    </row>
    <row r="139" spans="15:23" customFormat="1" x14ac:dyDescent="0.25">
      <c r="O139" s="4"/>
      <c r="P139" s="4"/>
      <c r="Q139" s="4"/>
      <c r="R139" s="4"/>
      <c r="S139" s="4"/>
      <c r="T139" s="4"/>
      <c r="U139" s="4"/>
      <c r="V139" s="4"/>
      <c r="W139" s="4"/>
    </row>
    <row r="140" spans="15:23" customFormat="1" x14ac:dyDescent="0.25">
      <c r="O140" s="4"/>
      <c r="P140" s="4"/>
      <c r="Q140" s="4"/>
      <c r="R140" s="4"/>
      <c r="S140" s="4"/>
      <c r="T140" s="4"/>
      <c r="U140" s="4"/>
      <c r="V140" s="4"/>
      <c r="W140" s="4"/>
    </row>
    <row r="141" spans="15:23" customFormat="1" x14ac:dyDescent="0.25">
      <c r="O141" s="4"/>
      <c r="P141" s="4"/>
      <c r="Q141" s="4"/>
      <c r="R141" s="4"/>
      <c r="S141" s="4"/>
      <c r="T141" s="4"/>
      <c r="U141" s="4"/>
      <c r="V141" s="4"/>
      <c r="W141" s="4"/>
    </row>
    <row r="142" spans="15:23" customFormat="1" x14ac:dyDescent="0.25">
      <c r="O142" s="4"/>
      <c r="P142" s="4"/>
      <c r="Q142" s="4"/>
      <c r="R142" s="4"/>
      <c r="S142" s="4"/>
      <c r="T142" s="4"/>
      <c r="U142" s="4"/>
      <c r="V142" s="4"/>
      <c r="W142" s="4"/>
    </row>
    <row r="143" spans="15:23" customFormat="1" x14ac:dyDescent="0.25">
      <c r="O143" s="4"/>
      <c r="P143" s="4"/>
      <c r="Q143" s="4"/>
      <c r="R143" s="4"/>
      <c r="S143" s="4"/>
      <c r="T143" s="4"/>
      <c r="U143" s="4"/>
      <c r="V143" s="4"/>
      <c r="W143" s="4"/>
    </row>
    <row r="144" spans="15:23" customFormat="1" x14ac:dyDescent="0.25">
      <c r="O144" s="4"/>
      <c r="P144" s="4"/>
      <c r="Q144" s="4"/>
      <c r="R144" s="4"/>
      <c r="S144" s="4"/>
      <c r="T144" s="4"/>
      <c r="U144" s="4"/>
      <c r="V144" s="4"/>
      <c r="W144" s="4"/>
    </row>
    <row r="145" spans="15:23" customFormat="1" x14ac:dyDescent="0.25">
      <c r="O145" s="4"/>
      <c r="P145" s="4"/>
      <c r="Q145" s="4"/>
      <c r="R145" s="4"/>
      <c r="S145" s="4"/>
      <c r="T145" s="4"/>
      <c r="U145" s="4"/>
      <c r="V145" s="4"/>
      <c r="W145" s="4"/>
    </row>
  </sheetData>
  <sheetProtection formatCells="0" insertRows="0" deleteRows="0"/>
  <mergeCells count="69">
    <mergeCell ref="B26:G26"/>
    <mergeCell ref="H26:I26"/>
    <mergeCell ref="F3:H3"/>
    <mergeCell ref="E1:G1"/>
    <mergeCell ref="E2:G2"/>
    <mergeCell ref="A3:D3"/>
    <mergeCell ref="L6:L19"/>
    <mergeCell ref="A20:L20"/>
    <mergeCell ref="A21:L21"/>
    <mergeCell ref="B24:G24"/>
    <mergeCell ref="H24:I24"/>
    <mergeCell ref="P4:P5"/>
    <mergeCell ref="Q4:Q5"/>
    <mergeCell ref="R4:R5"/>
    <mergeCell ref="S4:S5"/>
    <mergeCell ref="T4:T5"/>
    <mergeCell ref="U4:U5"/>
    <mergeCell ref="V4:V5"/>
    <mergeCell ref="W4:W5"/>
    <mergeCell ref="P8:P10"/>
    <mergeCell ref="Q8:Q13"/>
    <mergeCell ref="R8:R15"/>
    <mergeCell ref="S8:S11"/>
    <mergeCell ref="T8:T10"/>
    <mergeCell ref="U8:U10"/>
    <mergeCell ref="V8:V11"/>
    <mergeCell ref="W8:W12"/>
    <mergeCell ref="P11:P13"/>
    <mergeCell ref="T11:T13"/>
    <mergeCell ref="U11:U13"/>
    <mergeCell ref="S12:S15"/>
    <mergeCell ref="V12:V15"/>
    <mergeCell ref="P14:P16"/>
    <mergeCell ref="T14:T16"/>
    <mergeCell ref="U14:U16"/>
    <mergeCell ref="P17:P18"/>
    <mergeCell ref="Q17:Q18"/>
    <mergeCell ref="R17:R18"/>
    <mergeCell ref="S17:S18"/>
    <mergeCell ref="T17:T18"/>
    <mergeCell ref="U17:U18"/>
    <mergeCell ref="V17:V18"/>
    <mergeCell ref="W17:W18"/>
    <mergeCell ref="P19:P21"/>
    <mergeCell ref="Q19:Q24"/>
    <mergeCell ref="R19:R26"/>
    <mergeCell ref="S19:S22"/>
    <mergeCell ref="T19:T21"/>
    <mergeCell ref="U19:U21"/>
    <mergeCell ref="V19:V22"/>
    <mergeCell ref="W19:W24"/>
    <mergeCell ref="P22:P24"/>
    <mergeCell ref="T22:T24"/>
    <mergeCell ref="U22:U24"/>
    <mergeCell ref="S23:S26"/>
    <mergeCell ref="V23:V26"/>
    <mergeCell ref="P25:P27"/>
    <mergeCell ref="P28:P33"/>
    <mergeCell ref="Q28:Q33"/>
    <mergeCell ref="R28:R35"/>
    <mergeCell ref="S28:S32"/>
    <mergeCell ref="T28:T30"/>
    <mergeCell ref="V28:V32"/>
    <mergeCell ref="W28:W32"/>
    <mergeCell ref="T31:T33"/>
    <mergeCell ref="U31:U33"/>
    <mergeCell ref="T25:T27"/>
    <mergeCell ref="U25:U27"/>
    <mergeCell ref="U28:U30"/>
  </mergeCells>
  <pageMargins left="0.2" right="0.2" top="0.4" bottom="0.5" header="0.3" footer="0.32"/>
  <pageSetup scale="76" fitToHeight="2" orientation="landscape" r:id="rId1"/>
  <headerFooter>
    <oddFooter>&amp;L&amp;A&amp;R&amp;9&amp;P of &amp;N</oddFooter>
  </headerFooter>
  <customProperties>
    <customPr name="LastActive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7</xdr:col>
                    <xdr:colOff>161925</xdr:colOff>
                    <xdr:row>23</xdr:row>
                    <xdr:rowOff>161925</xdr:rowOff>
                  </from>
                  <to>
                    <xdr:col>7</xdr:col>
                    <xdr:colOff>666750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locked="0" defaultSize="0" autoFill="0" autoLine="0" autoPict="0">
                <anchor moveWithCells="1">
                  <from>
                    <xdr:col>8</xdr:col>
                    <xdr:colOff>28575</xdr:colOff>
                    <xdr:row>25</xdr:row>
                    <xdr:rowOff>200025</xdr:rowOff>
                  </from>
                  <to>
                    <xdr:col>8</xdr:col>
                    <xdr:colOff>600075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8</xdr:col>
                    <xdr:colOff>19050</xdr:colOff>
                    <xdr:row>23</xdr:row>
                    <xdr:rowOff>161925</xdr:rowOff>
                  </from>
                  <to>
                    <xdr:col>8</xdr:col>
                    <xdr:colOff>676275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7</xdr:col>
                    <xdr:colOff>161925</xdr:colOff>
                    <xdr:row>25</xdr:row>
                    <xdr:rowOff>190500</xdr:rowOff>
                  </from>
                  <to>
                    <xdr:col>7</xdr:col>
                    <xdr:colOff>819150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W72"/>
  <sheetViews>
    <sheetView zoomScale="90" zoomScaleNormal="90" workbookViewId="0">
      <pane ySplit="5" topLeftCell="A38" activePane="bottomLeft" state="frozen"/>
      <selection activeCell="E8" sqref="E8"/>
      <selection pane="bottomLeft" activeCell="L6" sqref="L6:L41"/>
    </sheetView>
  </sheetViews>
  <sheetFormatPr defaultColWidth="9.140625" defaultRowHeight="15" x14ac:dyDescent="0.25"/>
  <cols>
    <col min="1" max="1" width="10.140625" style="4" customWidth="1"/>
    <col min="2" max="2" width="23.85546875" style="4" bestFit="1" customWidth="1"/>
    <col min="3" max="3" width="9.85546875" style="4" customWidth="1"/>
    <col min="4" max="4" width="11.85546875" style="4" customWidth="1"/>
    <col min="5" max="5" width="9.85546875" style="4" customWidth="1"/>
    <col min="6" max="6" width="7.7109375" style="4" customWidth="1"/>
    <col min="7" max="7" width="8.140625" style="4" customWidth="1"/>
    <col min="8" max="8" width="20.28515625" style="4" bestFit="1" customWidth="1"/>
    <col min="9" max="9" width="10.5703125" style="4" bestFit="1" customWidth="1"/>
    <col min="10" max="10" width="9.140625" style="4"/>
    <col min="11" max="11" width="15.42578125" style="4" customWidth="1"/>
    <col min="12" max="12" width="44.85546875" style="4" customWidth="1"/>
    <col min="13" max="16384" width="9.140625" style="4"/>
  </cols>
  <sheetData>
    <row r="1" spans="1:23" x14ac:dyDescent="0.25">
      <c r="A1" s="7"/>
      <c r="B1" s="7"/>
      <c r="C1" s="38" t="s">
        <v>0</v>
      </c>
      <c r="D1" s="38" t="s">
        <v>1</v>
      </c>
      <c r="E1" s="143" t="s">
        <v>24</v>
      </c>
      <c r="F1" s="144"/>
      <c r="G1" s="145"/>
      <c r="H1" s="38" t="s">
        <v>39</v>
      </c>
      <c r="I1" s="36" t="s">
        <v>43</v>
      </c>
      <c r="J1" s="39" t="s">
        <v>3</v>
      </c>
      <c r="K1" s="36" t="s">
        <v>4</v>
      </c>
      <c r="L1" s="19"/>
    </row>
    <row r="2" spans="1:23" x14ac:dyDescent="0.25">
      <c r="A2" s="7"/>
      <c r="B2" s="7"/>
      <c r="C2" s="41" t="s">
        <v>21</v>
      </c>
      <c r="D2" s="42">
        <v>20</v>
      </c>
      <c r="E2" s="191" t="str">
        <f>'2019-2020 Summary'!B2</f>
        <v>LIS</v>
      </c>
      <c r="F2" s="191"/>
      <c r="G2" s="191"/>
      <c r="H2" s="35">
        <f>'2019-2020 Summary'!C2</f>
        <v>0.6</v>
      </c>
      <c r="I2" s="5">
        <f>SUM(I6:I41)</f>
        <v>0.33333333333333337</v>
      </c>
      <c r="J2" s="8">
        <f>SUM(J6:J41)</f>
        <v>6.333333333333333</v>
      </c>
      <c r="K2" s="22">
        <f>J2/I2</f>
        <v>18.999999999999996</v>
      </c>
      <c r="O2"/>
      <c r="P2"/>
      <c r="Q2"/>
      <c r="R2"/>
      <c r="S2"/>
      <c r="T2"/>
      <c r="U2"/>
      <c r="V2"/>
      <c r="W2"/>
    </row>
    <row r="3" spans="1:23" ht="19.5" customHeight="1" thickBot="1" x14ac:dyDescent="0.3">
      <c r="A3" s="147"/>
      <c r="B3" s="148"/>
      <c r="C3" s="148"/>
      <c r="D3" s="148"/>
      <c r="E3" s="87"/>
      <c r="F3" s="141" t="s">
        <v>41</v>
      </c>
      <c r="G3" s="141"/>
      <c r="H3" s="142"/>
      <c r="I3" s="5">
        <f>'2019-2020 Summary'!C2-'Summer 19'!J2-'Fall 19'!I2-'Spring 20'!I2</f>
        <v>0</v>
      </c>
      <c r="J3" s="20"/>
      <c r="K3" s="20"/>
      <c r="O3"/>
      <c r="P3" s="93" t="s">
        <v>48</v>
      </c>
      <c r="Q3" s="93" t="s">
        <v>48</v>
      </c>
      <c r="R3" s="93" t="s">
        <v>49</v>
      </c>
      <c r="S3" s="93" t="s">
        <v>49</v>
      </c>
      <c r="T3" s="93" t="s">
        <v>49</v>
      </c>
      <c r="U3" s="93" t="s">
        <v>50</v>
      </c>
      <c r="V3" s="93" t="s">
        <v>50</v>
      </c>
      <c r="W3" s="93" t="s">
        <v>51</v>
      </c>
    </row>
    <row r="4" spans="1:23" ht="19.5" customHeight="1" x14ac:dyDescent="0.25">
      <c r="A4" s="7" t="s">
        <v>6</v>
      </c>
      <c r="B4" s="1"/>
      <c r="C4" s="1"/>
      <c r="D4" s="1"/>
      <c r="E4" s="1"/>
      <c r="F4" s="10"/>
      <c r="G4" s="21"/>
      <c r="H4" s="11"/>
      <c r="I4" s="12"/>
      <c r="J4" s="13"/>
      <c r="K4" s="13"/>
      <c r="O4"/>
      <c r="P4" s="179" t="s">
        <v>52</v>
      </c>
      <c r="Q4" s="179" t="s">
        <v>53</v>
      </c>
      <c r="R4" s="179" t="s">
        <v>54</v>
      </c>
      <c r="S4" s="179" t="s">
        <v>55</v>
      </c>
      <c r="T4" s="179" t="s">
        <v>56</v>
      </c>
      <c r="U4" s="179" t="s">
        <v>57</v>
      </c>
      <c r="V4" s="179" t="s">
        <v>58</v>
      </c>
      <c r="W4" s="181" t="s">
        <v>59</v>
      </c>
    </row>
    <row r="5" spans="1:23" ht="75.75" thickBot="1" x14ac:dyDescent="0.3">
      <c r="A5" s="29" t="s">
        <v>7</v>
      </c>
      <c r="B5" s="30" t="s">
        <v>8</v>
      </c>
      <c r="C5" s="31" t="s">
        <v>9</v>
      </c>
      <c r="D5" s="31" t="s">
        <v>25</v>
      </c>
      <c r="E5" s="32" t="s">
        <v>10</v>
      </c>
      <c r="F5" s="31" t="s">
        <v>11</v>
      </c>
      <c r="G5" s="33" t="s">
        <v>23</v>
      </c>
      <c r="H5" s="31" t="s">
        <v>31</v>
      </c>
      <c r="I5" s="34" t="s">
        <v>22</v>
      </c>
      <c r="J5" s="45" t="s">
        <v>12</v>
      </c>
      <c r="K5" s="36" t="s">
        <v>4</v>
      </c>
      <c r="L5" s="46" t="s">
        <v>13</v>
      </c>
      <c r="O5"/>
      <c r="P5" s="180"/>
      <c r="Q5" s="180"/>
      <c r="R5" s="180"/>
      <c r="S5" s="180"/>
      <c r="T5" s="180"/>
      <c r="U5" s="180"/>
      <c r="V5" s="180"/>
      <c r="W5" s="182"/>
    </row>
    <row r="6" spans="1:23" ht="15.75" customHeight="1" x14ac:dyDescent="0.25">
      <c r="A6" s="58" t="str">
        <f>'2019-2020 Summary'!B2</f>
        <v>LIS</v>
      </c>
      <c r="B6" s="59" t="s">
        <v>35</v>
      </c>
      <c r="C6" s="51">
        <v>40</v>
      </c>
      <c r="D6" s="51">
        <v>38</v>
      </c>
      <c r="E6" s="51">
        <v>1</v>
      </c>
      <c r="F6" s="53">
        <f t="shared" ref="F6:F8" si="0">D6*E6</f>
        <v>38</v>
      </c>
      <c r="G6" s="54">
        <v>2</v>
      </c>
      <c r="H6" s="54">
        <v>2</v>
      </c>
      <c r="I6" s="22">
        <f t="shared" ref="I6:I8" si="1">H6*E6/15</f>
        <v>0.13333333333333333</v>
      </c>
      <c r="J6" s="23">
        <f t="shared" ref="J6:J8" si="2">(F6*G6*17.5)/525</f>
        <v>2.5333333333333332</v>
      </c>
      <c r="K6" s="22">
        <f t="shared" ref="K6:K8" si="3">J6/I6</f>
        <v>19</v>
      </c>
      <c r="L6" s="123" t="s">
        <v>140</v>
      </c>
      <c r="O6"/>
      <c r="P6" s="94"/>
      <c r="Q6" s="95"/>
      <c r="R6" s="95"/>
      <c r="S6"/>
      <c r="T6"/>
      <c r="U6"/>
      <c r="V6"/>
      <c r="W6"/>
    </row>
    <row r="7" spans="1:23" ht="15.75" customHeight="1" thickBot="1" x14ac:dyDescent="0.3">
      <c r="A7" s="58" t="str">
        <f>'2019-2020 Summary'!B2</f>
        <v>LIS</v>
      </c>
      <c r="B7" s="59" t="s">
        <v>148</v>
      </c>
      <c r="C7" s="51">
        <v>40</v>
      </c>
      <c r="D7" s="51">
        <v>38</v>
      </c>
      <c r="E7" s="51">
        <v>1</v>
      </c>
      <c r="F7" s="53">
        <f t="shared" si="0"/>
        <v>38</v>
      </c>
      <c r="G7" s="54">
        <v>3</v>
      </c>
      <c r="H7" s="54">
        <v>3</v>
      </c>
      <c r="I7" s="22">
        <f t="shared" si="1"/>
        <v>0.2</v>
      </c>
      <c r="J7" s="23">
        <f t="shared" si="2"/>
        <v>3.8</v>
      </c>
      <c r="K7" s="22">
        <f t="shared" si="3"/>
        <v>18.999999999999996</v>
      </c>
      <c r="L7" s="123"/>
      <c r="O7" s="96" t="s">
        <v>60</v>
      </c>
      <c r="P7" s="97"/>
      <c r="Q7" s="98"/>
      <c r="R7" s="98"/>
      <c r="S7"/>
      <c r="T7"/>
      <c r="U7"/>
      <c r="V7"/>
      <c r="W7"/>
    </row>
    <row r="8" spans="1:23" ht="15.75" customHeight="1" x14ac:dyDescent="0.25">
      <c r="A8" s="58" t="str">
        <f>'2019-2020 Summary'!B2</f>
        <v>LIS</v>
      </c>
      <c r="B8" s="59"/>
      <c r="C8" s="51"/>
      <c r="D8" s="51"/>
      <c r="E8" s="51"/>
      <c r="F8" s="53">
        <f t="shared" si="0"/>
        <v>0</v>
      </c>
      <c r="G8" s="54"/>
      <c r="H8" s="54"/>
      <c r="I8" s="22">
        <f t="shared" si="1"/>
        <v>0</v>
      </c>
      <c r="J8" s="23">
        <f t="shared" si="2"/>
        <v>0</v>
      </c>
      <c r="K8" s="22" t="e">
        <f t="shared" si="3"/>
        <v>#DIV/0!</v>
      </c>
      <c r="L8" s="123"/>
      <c r="O8" s="99" t="s">
        <v>61</v>
      </c>
      <c r="P8" s="169" t="s">
        <v>62</v>
      </c>
      <c r="Q8" s="183" t="s">
        <v>63</v>
      </c>
      <c r="R8" s="183" t="s">
        <v>64</v>
      </c>
      <c r="S8" s="168" t="s">
        <v>65</v>
      </c>
      <c r="T8" s="172" t="s">
        <v>66</v>
      </c>
      <c r="U8" s="172" t="s">
        <v>67</v>
      </c>
      <c r="V8" s="149" t="s">
        <v>68</v>
      </c>
      <c r="W8" s="149" t="s">
        <v>69</v>
      </c>
    </row>
    <row r="9" spans="1:23" ht="15.75" customHeight="1" x14ac:dyDescent="0.25">
      <c r="A9" s="56" t="str">
        <f>'2019-2020 Summary'!B2</f>
        <v>LIS</v>
      </c>
      <c r="B9" s="57"/>
      <c r="C9" s="51"/>
      <c r="D9" s="51"/>
      <c r="E9" s="51"/>
      <c r="F9" s="53">
        <f t="shared" ref="F9:F37" si="4">D9*E9</f>
        <v>0</v>
      </c>
      <c r="G9" s="54"/>
      <c r="H9" s="54"/>
      <c r="I9" s="22">
        <f t="shared" ref="I9:I37" si="5">H9*E9/15</f>
        <v>0</v>
      </c>
      <c r="J9" s="23">
        <f t="shared" ref="J9:J41" si="6">(F9*G9*17.5)/525</f>
        <v>0</v>
      </c>
      <c r="K9" s="22" t="e">
        <f t="shared" ref="K9:K41" si="7">J9/I9</f>
        <v>#DIV/0!</v>
      </c>
      <c r="L9" s="123"/>
      <c r="O9" s="100" t="s">
        <v>70</v>
      </c>
      <c r="P9" s="170"/>
      <c r="Q9" s="170"/>
      <c r="R9" s="170"/>
      <c r="S9" s="162"/>
      <c r="T9" s="173"/>
      <c r="U9" s="173"/>
      <c r="V9" s="150"/>
      <c r="W9" s="150"/>
    </row>
    <row r="10" spans="1:23" ht="15.75" customHeight="1" x14ac:dyDescent="0.25">
      <c r="A10" s="58" t="str">
        <f>'2019-2020 Summary'!B2</f>
        <v>LIS</v>
      </c>
      <c r="B10" s="59"/>
      <c r="C10" s="51"/>
      <c r="D10" s="51"/>
      <c r="E10" s="51"/>
      <c r="F10" s="53">
        <f t="shared" si="4"/>
        <v>0</v>
      </c>
      <c r="G10" s="54"/>
      <c r="H10" s="54"/>
      <c r="I10" s="22">
        <f t="shared" si="5"/>
        <v>0</v>
      </c>
      <c r="J10" s="23">
        <f t="shared" si="6"/>
        <v>0</v>
      </c>
      <c r="K10" s="22" t="e">
        <f t="shared" si="7"/>
        <v>#DIV/0!</v>
      </c>
      <c r="L10" s="123"/>
      <c r="O10" s="100" t="s">
        <v>71</v>
      </c>
      <c r="P10" s="171"/>
      <c r="Q10" s="170"/>
      <c r="R10" s="170"/>
      <c r="S10" s="162"/>
      <c r="T10" s="174"/>
      <c r="U10" s="174"/>
      <c r="V10" s="150"/>
      <c r="W10" s="150"/>
    </row>
    <row r="11" spans="1:23" ht="15.75" customHeight="1" x14ac:dyDescent="0.25">
      <c r="A11" s="58" t="str">
        <f>'2019-2020 Summary'!B2</f>
        <v>LIS</v>
      </c>
      <c r="B11" s="59"/>
      <c r="C11" s="51"/>
      <c r="D11" s="51"/>
      <c r="E11" s="51"/>
      <c r="F11" s="53">
        <f t="shared" si="4"/>
        <v>0</v>
      </c>
      <c r="G11" s="54"/>
      <c r="H11" s="54"/>
      <c r="I11" s="22">
        <f t="shared" si="5"/>
        <v>0</v>
      </c>
      <c r="J11" s="23">
        <f t="shared" si="6"/>
        <v>0</v>
      </c>
      <c r="K11" s="22" t="e">
        <f t="shared" si="7"/>
        <v>#DIV/0!</v>
      </c>
      <c r="L11" s="123"/>
      <c r="O11" s="100" t="s">
        <v>72</v>
      </c>
      <c r="P11" s="169" t="s">
        <v>73</v>
      </c>
      <c r="Q11" s="170"/>
      <c r="R11" s="170"/>
      <c r="S11" s="185"/>
      <c r="T11" s="172" t="s">
        <v>74</v>
      </c>
      <c r="U11" s="172" t="s">
        <v>75</v>
      </c>
      <c r="V11" s="151"/>
      <c r="W11" s="150"/>
    </row>
    <row r="12" spans="1:23" ht="15.75" customHeight="1" x14ac:dyDescent="0.25">
      <c r="A12" s="58" t="str">
        <f>'2019-2020 Summary'!B2</f>
        <v>LIS</v>
      </c>
      <c r="B12" s="59"/>
      <c r="C12" s="51"/>
      <c r="D12" s="51"/>
      <c r="E12" s="51"/>
      <c r="F12" s="53">
        <f t="shared" si="4"/>
        <v>0</v>
      </c>
      <c r="G12" s="54"/>
      <c r="H12" s="54"/>
      <c r="I12" s="22">
        <f t="shared" si="5"/>
        <v>0</v>
      </c>
      <c r="J12" s="23">
        <f t="shared" si="6"/>
        <v>0</v>
      </c>
      <c r="K12" s="22" t="e">
        <f t="shared" si="7"/>
        <v>#DIV/0!</v>
      </c>
      <c r="L12" s="123"/>
      <c r="O12" s="100" t="s">
        <v>76</v>
      </c>
      <c r="P12" s="170"/>
      <c r="Q12" s="170"/>
      <c r="R12" s="170"/>
      <c r="S12" s="168" t="s">
        <v>77</v>
      </c>
      <c r="T12" s="173"/>
      <c r="U12" s="173"/>
      <c r="V12" s="149" t="s">
        <v>77</v>
      </c>
      <c r="W12" s="151"/>
    </row>
    <row r="13" spans="1:23" ht="15.75" customHeight="1" thickBot="1" x14ac:dyDescent="0.3">
      <c r="A13" s="58" t="str">
        <f>'2019-2020 Summary'!B2</f>
        <v>LIS</v>
      </c>
      <c r="B13" s="59"/>
      <c r="C13" s="51"/>
      <c r="D13" s="51"/>
      <c r="E13" s="51"/>
      <c r="F13" s="53">
        <f t="shared" si="4"/>
        <v>0</v>
      </c>
      <c r="G13" s="54"/>
      <c r="H13" s="54"/>
      <c r="I13" s="22">
        <f t="shared" si="5"/>
        <v>0</v>
      </c>
      <c r="J13" s="23">
        <f t="shared" si="6"/>
        <v>0</v>
      </c>
      <c r="K13" s="22" t="e">
        <f t="shared" si="7"/>
        <v>#DIV/0!</v>
      </c>
      <c r="L13" s="123"/>
      <c r="O13" s="100" t="s">
        <v>78</v>
      </c>
      <c r="P13" s="171"/>
      <c r="Q13" s="184"/>
      <c r="R13" s="170"/>
      <c r="S13" s="162"/>
      <c r="T13" s="174"/>
      <c r="U13" s="174"/>
      <c r="V13" s="150"/>
      <c r="W13" s="101"/>
    </row>
    <row r="14" spans="1:23" ht="15.75" customHeight="1" x14ac:dyDescent="0.25">
      <c r="A14" s="58" t="str">
        <f>'2019-2020 Summary'!B2</f>
        <v>LIS</v>
      </c>
      <c r="B14" s="59"/>
      <c r="C14" s="51"/>
      <c r="D14" s="51"/>
      <c r="E14" s="51"/>
      <c r="F14" s="53">
        <f t="shared" si="4"/>
        <v>0</v>
      </c>
      <c r="G14" s="54"/>
      <c r="H14" s="54"/>
      <c r="I14" s="22">
        <f t="shared" si="5"/>
        <v>0</v>
      </c>
      <c r="J14" s="23">
        <f t="shared" si="6"/>
        <v>0</v>
      </c>
      <c r="K14" s="22" t="e">
        <f t="shared" si="7"/>
        <v>#DIV/0!</v>
      </c>
      <c r="L14" s="123"/>
      <c r="O14" s="100" t="s">
        <v>79</v>
      </c>
      <c r="P14" s="169" t="s">
        <v>80</v>
      </c>
      <c r="Q14" s="102"/>
      <c r="R14" s="170"/>
      <c r="S14" s="162"/>
      <c r="T14" s="172" t="s">
        <v>81</v>
      </c>
      <c r="U14" s="172" t="s">
        <v>82</v>
      </c>
      <c r="V14" s="150"/>
      <c r="W14" s="101"/>
    </row>
    <row r="15" spans="1:23" ht="15.75" customHeight="1" thickBot="1" x14ac:dyDescent="0.3">
      <c r="A15" s="58" t="str">
        <f>'2019-2020 Summary'!B2</f>
        <v>LIS</v>
      </c>
      <c r="B15" s="59"/>
      <c r="C15" s="51"/>
      <c r="D15" s="51"/>
      <c r="E15" s="51"/>
      <c r="F15" s="53">
        <f t="shared" si="4"/>
        <v>0</v>
      </c>
      <c r="G15" s="54"/>
      <c r="H15" s="54"/>
      <c r="I15" s="22">
        <f t="shared" si="5"/>
        <v>0</v>
      </c>
      <c r="J15" s="23">
        <f t="shared" si="6"/>
        <v>0</v>
      </c>
      <c r="K15" s="22" t="e">
        <f t="shared" si="7"/>
        <v>#DIV/0!</v>
      </c>
      <c r="L15" s="123"/>
      <c r="O15" s="100" t="s">
        <v>83</v>
      </c>
      <c r="P15" s="170"/>
      <c r="Q15" s="102"/>
      <c r="R15" s="184"/>
      <c r="S15" s="185"/>
      <c r="T15" s="173"/>
      <c r="U15" s="173"/>
      <c r="V15" s="151"/>
      <c r="W15" s="101"/>
    </row>
    <row r="16" spans="1:23" ht="15.75" customHeight="1" x14ac:dyDescent="0.25">
      <c r="A16" s="58" t="str">
        <f>'2019-2020 Summary'!B2</f>
        <v>LIS</v>
      </c>
      <c r="B16" s="59"/>
      <c r="C16" s="51"/>
      <c r="D16" s="51"/>
      <c r="E16" s="51"/>
      <c r="F16" s="53">
        <f t="shared" si="4"/>
        <v>0</v>
      </c>
      <c r="G16" s="54"/>
      <c r="H16" s="54"/>
      <c r="I16" s="22">
        <f t="shared" si="5"/>
        <v>0</v>
      </c>
      <c r="J16" s="23">
        <f t="shared" si="6"/>
        <v>0</v>
      </c>
      <c r="K16" s="22" t="e">
        <f t="shared" si="7"/>
        <v>#DIV/0!</v>
      </c>
      <c r="L16" s="123"/>
      <c r="O16" s="103" t="s">
        <v>84</v>
      </c>
      <c r="P16" s="171"/>
      <c r="Q16" s="102"/>
      <c r="R16" s="104"/>
      <c r="S16" s="101"/>
      <c r="T16" s="174"/>
      <c r="U16" s="174"/>
      <c r="V16" s="101"/>
      <c r="W16" s="101"/>
    </row>
    <row r="17" spans="1:23" ht="15.75" customHeight="1" x14ac:dyDescent="0.25">
      <c r="A17" s="58" t="str">
        <f>'2019-2020 Summary'!B2</f>
        <v>LIS</v>
      </c>
      <c r="B17" s="59"/>
      <c r="C17" s="51"/>
      <c r="D17" s="51"/>
      <c r="E17" s="51"/>
      <c r="F17" s="53">
        <f t="shared" si="4"/>
        <v>0</v>
      </c>
      <c r="G17" s="54"/>
      <c r="H17" s="54"/>
      <c r="I17" s="22">
        <f t="shared" si="5"/>
        <v>0</v>
      </c>
      <c r="J17" s="23">
        <f t="shared" si="6"/>
        <v>0</v>
      </c>
      <c r="K17" s="22" t="e">
        <f t="shared" si="7"/>
        <v>#DIV/0!</v>
      </c>
      <c r="L17" s="123"/>
      <c r="O17" s="105" t="s">
        <v>85</v>
      </c>
      <c r="P17" s="175" t="s">
        <v>86</v>
      </c>
      <c r="Q17" s="175" t="s">
        <v>86</v>
      </c>
      <c r="R17" s="177" t="s">
        <v>86</v>
      </c>
      <c r="S17" s="164" t="s">
        <v>86</v>
      </c>
      <c r="T17" s="164" t="s">
        <v>86</v>
      </c>
      <c r="U17" s="164" t="s">
        <v>86</v>
      </c>
      <c r="V17" s="164" t="s">
        <v>86</v>
      </c>
      <c r="W17" s="166" t="s">
        <v>86</v>
      </c>
    </row>
    <row r="18" spans="1:23" ht="15.75" customHeight="1" thickBot="1" x14ac:dyDescent="0.3">
      <c r="A18" s="58" t="str">
        <f>'2019-2020 Summary'!B2</f>
        <v>LIS</v>
      </c>
      <c r="B18" s="59"/>
      <c r="C18" s="51"/>
      <c r="D18" s="51"/>
      <c r="E18" s="51"/>
      <c r="F18" s="53">
        <f t="shared" si="4"/>
        <v>0</v>
      </c>
      <c r="G18" s="54"/>
      <c r="H18" s="54"/>
      <c r="I18" s="22">
        <f t="shared" si="5"/>
        <v>0</v>
      </c>
      <c r="J18" s="23">
        <f t="shared" si="6"/>
        <v>0</v>
      </c>
      <c r="K18" s="22" t="e">
        <f t="shared" si="7"/>
        <v>#DIV/0!</v>
      </c>
      <c r="L18" s="123"/>
      <c r="O18" s="105" t="s">
        <v>87</v>
      </c>
      <c r="P18" s="176"/>
      <c r="Q18" s="176"/>
      <c r="R18" s="178"/>
      <c r="S18" s="165"/>
      <c r="T18" s="165"/>
      <c r="U18" s="165"/>
      <c r="V18" s="165"/>
      <c r="W18" s="167"/>
    </row>
    <row r="19" spans="1:23" ht="15.75" customHeight="1" x14ac:dyDescent="0.25">
      <c r="A19" s="58" t="str">
        <f>'2019-2020 Summary'!B2</f>
        <v>LIS</v>
      </c>
      <c r="B19" s="59"/>
      <c r="C19" s="51"/>
      <c r="D19" s="51"/>
      <c r="E19" s="51"/>
      <c r="F19" s="53">
        <f t="shared" si="4"/>
        <v>0</v>
      </c>
      <c r="G19" s="54"/>
      <c r="H19" s="54"/>
      <c r="I19" s="22">
        <f t="shared" si="5"/>
        <v>0</v>
      </c>
      <c r="J19" s="23">
        <f t="shared" si="6"/>
        <v>0</v>
      </c>
      <c r="K19" s="22" t="e">
        <f t="shared" si="7"/>
        <v>#DIV/0!</v>
      </c>
      <c r="L19" s="123"/>
      <c r="O19" s="106" t="s">
        <v>88</v>
      </c>
      <c r="P19" s="158" t="s">
        <v>89</v>
      </c>
      <c r="Q19" s="158" t="s">
        <v>90</v>
      </c>
      <c r="R19" s="158" t="s">
        <v>91</v>
      </c>
      <c r="S19" s="168" t="s">
        <v>92</v>
      </c>
      <c r="T19" s="149" t="s">
        <v>93</v>
      </c>
      <c r="U19" s="149" t="s">
        <v>94</v>
      </c>
      <c r="V19" s="149" t="s">
        <v>95</v>
      </c>
      <c r="W19" s="149" t="s">
        <v>96</v>
      </c>
    </row>
    <row r="20" spans="1:23" ht="15.75" customHeight="1" x14ac:dyDescent="0.25">
      <c r="A20" s="56" t="str">
        <f>'2019-2020 Summary'!B2</f>
        <v>LIS</v>
      </c>
      <c r="B20" s="57"/>
      <c r="C20" s="51"/>
      <c r="D20" s="51"/>
      <c r="E20" s="51"/>
      <c r="F20" s="53">
        <f t="shared" si="4"/>
        <v>0</v>
      </c>
      <c r="G20" s="54"/>
      <c r="H20" s="54"/>
      <c r="I20" s="22">
        <f t="shared" si="5"/>
        <v>0</v>
      </c>
      <c r="J20" s="23">
        <f t="shared" si="6"/>
        <v>0</v>
      </c>
      <c r="K20" s="22" t="e">
        <f t="shared" si="7"/>
        <v>#DIV/0!</v>
      </c>
      <c r="L20" s="123"/>
      <c r="O20" s="107" t="s">
        <v>97</v>
      </c>
      <c r="P20" s="159"/>
      <c r="Q20" s="159"/>
      <c r="R20" s="159"/>
      <c r="S20" s="162"/>
      <c r="T20" s="150"/>
      <c r="U20" s="150"/>
      <c r="V20" s="150"/>
      <c r="W20" s="150"/>
    </row>
    <row r="21" spans="1:23" ht="15.75" customHeight="1" thickBot="1" x14ac:dyDescent="0.3">
      <c r="A21" s="56" t="str">
        <f>'2019-2020 Summary'!B2</f>
        <v>LIS</v>
      </c>
      <c r="B21" s="57"/>
      <c r="C21" s="51"/>
      <c r="D21" s="51"/>
      <c r="E21" s="51"/>
      <c r="F21" s="53">
        <f t="shared" si="4"/>
        <v>0</v>
      </c>
      <c r="G21" s="54"/>
      <c r="H21" s="54"/>
      <c r="I21" s="22">
        <f t="shared" si="5"/>
        <v>0</v>
      </c>
      <c r="J21" s="23">
        <f t="shared" si="6"/>
        <v>0</v>
      </c>
      <c r="K21" s="22" t="e">
        <f t="shared" si="7"/>
        <v>#DIV/0!</v>
      </c>
      <c r="L21" s="123"/>
      <c r="O21" s="107" t="s">
        <v>98</v>
      </c>
      <c r="P21" s="160"/>
      <c r="Q21" s="159"/>
      <c r="R21" s="159"/>
      <c r="S21" s="162"/>
      <c r="T21" s="151"/>
      <c r="U21" s="151"/>
      <c r="V21" s="150"/>
      <c r="W21" s="150"/>
    </row>
    <row r="22" spans="1:23" ht="15.75" customHeight="1" thickBot="1" x14ac:dyDescent="0.3">
      <c r="A22" s="58" t="str">
        <f>'2019-2020 Summary'!B2</f>
        <v>LIS</v>
      </c>
      <c r="B22" s="59"/>
      <c r="C22" s="51"/>
      <c r="D22" s="51"/>
      <c r="E22" s="51"/>
      <c r="F22" s="53">
        <f t="shared" si="4"/>
        <v>0</v>
      </c>
      <c r="G22" s="54"/>
      <c r="H22" s="54"/>
      <c r="I22" s="22">
        <f t="shared" si="5"/>
        <v>0</v>
      </c>
      <c r="J22" s="23">
        <f t="shared" si="6"/>
        <v>0</v>
      </c>
      <c r="K22" s="22" t="e">
        <f t="shared" si="7"/>
        <v>#DIV/0!</v>
      </c>
      <c r="L22" s="123"/>
      <c r="O22" s="107" t="s">
        <v>99</v>
      </c>
      <c r="P22" s="158" t="s">
        <v>100</v>
      </c>
      <c r="Q22" s="159"/>
      <c r="R22" s="159"/>
      <c r="S22" s="163"/>
      <c r="T22" s="155" t="s">
        <v>101</v>
      </c>
      <c r="U22" s="149" t="s">
        <v>102</v>
      </c>
      <c r="V22" s="151"/>
      <c r="W22" s="150"/>
    </row>
    <row r="23" spans="1:23" ht="15.75" customHeight="1" x14ac:dyDescent="0.25">
      <c r="A23" s="56" t="str">
        <f>'2019-2020 Summary'!B2</f>
        <v>LIS</v>
      </c>
      <c r="B23" s="57"/>
      <c r="C23" s="51"/>
      <c r="D23" s="51"/>
      <c r="E23" s="51"/>
      <c r="F23" s="53">
        <f t="shared" si="4"/>
        <v>0</v>
      </c>
      <c r="G23" s="54"/>
      <c r="H23" s="54"/>
      <c r="I23" s="22">
        <f t="shared" si="5"/>
        <v>0</v>
      </c>
      <c r="J23" s="23">
        <f t="shared" si="6"/>
        <v>0</v>
      </c>
      <c r="K23" s="22" t="e">
        <f t="shared" si="7"/>
        <v>#DIV/0!</v>
      </c>
      <c r="L23" s="123"/>
      <c r="O23" s="107" t="s">
        <v>103</v>
      </c>
      <c r="P23" s="159"/>
      <c r="Q23" s="159"/>
      <c r="R23" s="159"/>
      <c r="S23" s="158" t="s">
        <v>104</v>
      </c>
      <c r="T23" s="156"/>
      <c r="U23" s="150"/>
      <c r="V23" s="149" t="s">
        <v>105</v>
      </c>
      <c r="W23" s="150"/>
    </row>
    <row r="24" spans="1:23" ht="15.75" customHeight="1" thickBot="1" x14ac:dyDescent="0.3">
      <c r="A24" s="56" t="str">
        <f>'2019-2020 Summary'!B2</f>
        <v>LIS</v>
      </c>
      <c r="B24" s="57"/>
      <c r="C24" s="51"/>
      <c r="D24" s="51"/>
      <c r="E24" s="51"/>
      <c r="F24" s="53">
        <f t="shared" si="4"/>
        <v>0</v>
      </c>
      <c r="G24" s="54"/>
      <c r="H24" s="54"/>
      <c r="I24" s="22">
        <f t="shared" si="5"/>
        <v>0</v>
      </c>
      <c r="J24" s="23">
        <f t="shared" si="6"/>
        <v>0</v>
      </c>
      <c r="K24" s="22" t="e">
        <f t="shared" si="7"/>
        <v>#DIV/0!</v>
      </c>
      <c r="L24" s="123"/>
      <c r="O24" s="107" t="s">
        <v>106</v>
      </c>
      <c r="P24" s="160"/>
      <c r="Q24" s="160"/>
      <c r="R24" s="159"/>
      <c r="S24" s="159"/>
      <c r="T24" s="157"/>
      <c r="U24" s="151"/>
      <c r="V24" s="150"/>
      <c r="W24" s="151"/>
    </row>
    <row r="25" spans="1:23" ht="15.75" customHeight="1" x14ac:dyDescent="0.25">
      <c r="A25" s="58" t="str">
        <f>'2019-2020 Summary'!B2</f>
        <v>LIS</v>
      </c>
      <c r="B25" s="59"/>
      <c r="C25" s="51"/>
      <c r="D25" s="51"/>
      <c r="E25" s="51"/>
      <c r="F25" s="53">
        <f t="shared" si="4"/>
        <v>0</v>
      </c>
      <c r="G25" s="54"/>
      <c r="H25" s="54"/>
      <c r="I25" s="22">
        <f t="shared" si="5"/>
        <v>0</v>
      </c>
      <c r="J25" s="23">
        <f t="shared" si="6"/>
        <v>0</v>
      </c>
      <c r="K25" s="22" t="e">
        <f t="shared" si="7"/>
        <v>#DIV/0!</v>
      </c>
      <c r="L25" s="123"/>
      <c r="O25" s="107" t="s">
        <v>107</v>
      </c>
      <c r="P25" s="158" t="s">
        <v>108</v>
      </c>
      <c r="Q25" s="102"/>
      <c r="R25" s="159"/>
      <c r="S25" s="159"/>
      <c r="T25" s="155" t="s">
        <v>109</v>
      </c>
      <c r="U25" s="149" t="s">
        <v>110</v>
      </c>
      <c r="V25" s="150"/>
      <c r="W25" s="101"/>
    </row>
    <row r="26" spans="1:23" ht="15.75" customHeight="1" thickBot="1" x14ac:dyDescent="0.3">
      <c r="A26" s="58" t="str">
        <f>'2019-2020 Summary'!B2</f>
        <v>LIS</v>
      </c>
      <c r="B26" s="59"/>
      <c r="C26" s="51"/>
      <c r="D26" s="51"/>
      <c r="E26" s="51"/>
      <c r="F26" s="53">
        <f t="shared" si="4"/>
        <v>0</v>
      </c>
      <c r="G26" s="54"/>
      <c r="H26" s="54"/>
      <c r="I26" s="22">
        <f t="shared" si="5"/>
        <v>0</v>
      </c>
      <c r="J26" s="23">
        <f t="shared" si="6"/>
        <v>0</v>
      </c>
      <c r="K26" s="22" t="e">
        <f t="shared" si="7"/>
        <v>#DIV/0!</v>
      </c>
      <c r="L26" s="123"/>
      <c r="O26" s="107" t="s">
        <v>111</v>
      </c>
      <c r="P26" s="159"/>
      <c r="Q26" s="102"/>
      <c r="R26" s="160"/>
      <c r="S26" s="160"/>
      <c r="T26" s="156"/>
      <c r="U26" s="150"/>
      <c r="V26" s="151"/>
      <c r="W26" s="101"/>
    </row>
    <row r="27" spans="1:23" ht="15.75" customHeight="1" thickBot="1" x14ac:dyDescent="0.3">
      <c r="A27" s="58" t="str">
        <f>'2019-2020 Summary'!B2</f>
        <v>LIS</v>
      </c>
      <c r="B27" s="59"/>
      <c r="C27" s="51"/>
      <c r="D27" s="51"/>
      <c r="E27" s="51"/>
      <c r="F27" s="53">
        <f t="shared" si="4"/>
        <v>0</v>
      </c>
      <c r="G27" s="54"/>
      <c r="H27" s="54"/>
      <c r="I27" s="22">
        <f t="shared" si="5"/>
        <v>0</v>
      </c>
      <c r="J27" s="23">
        <f t="shared" si="6"/>
        <v>0</v>
      </c>
      <c r="K27" s="22" t="e">
        <f t="shared" si="7"/>
        <v>#DIV/0!</v>
      </c>
      <c r="L27" s="123"/>
      <c r="O27" s="108" t="s">
        <v>112</v>
      </c>
      <c r="P27" s="160"/>
      <c r="Q27" s="102"/>
      <c r="R27" s="109"/>
      <c r="S27" s="110"/>
      <c r="T27" s="157"/>
      <c r="U27" s="151"/>
      <c r="V27" s="111"/>
      <c r="W27" s="101"/>
    </row>
    <row r="28" spans="1:23" ht="15.75" customHeight="1" x14ac:dyDescent="0.25">
      <c r="A28" s="58" t="str">
        <f>'2019-2020 Summary'!B2</f>
        <v>LIS</v>
      </c>
      <c r="B28" s="59"/>
      <c r="C28" s="51"/>
      <c r="D28" s="51"/>
      <c r="E28" s="51"/>
      <c r="F28" s="53">
        <f t="shared" si="4"/>
        <v>0</v>
      </c>
      <c r="G28" s="54"/>
      <c r="H28" s="54"/>
      <c r="I28" s="22">
        <f t="shared" si="5"/>
        <v>0</v>
      </c>
      <c r="J28" s="23">
        <f t="shared" si="6"/>
        <v>0</v>
      </c>
      <c r="K28" s="22" t="e">
        <f t="shared" si="7"/>
        <v>#DIV/0!</v>
      </c>
      <c r="L28" s="123"/>
      <c r="O28" s="112" t="s">
        <v>113</v>
      </c>
      <c r="P28" s="158" t="s">
        <v>114</v>
      </c>
      <c r="Q28" s="161" t="s">
        <v>114</v>
      </c>
      <c r="R28" s="149" t="s">
        <v>115</v>
      </c>
      <c r="S28" s="149" t="s">
        <v>116</v>
      </c>
      <c r="T28" s="152" t="s">
        <v>117</v>
      </c>
      <c r="U28" s="152" t="s">
        <v>118</v>
      </c>
      <c r="V28" s="149" t="s">
        <v>119</v>
      </c>
      <c r="W28" s="149" t="s">
        <v>120</v>
      </c>
    </row>
    <row r="29" spans="1:23" ht="15.75" customHeight="1" x14ac:dyDescent="0.25">
      <c r="A29" s="58" t="str">
        <f>'2019-2020 Summary'!B2</f>
        <v>LIS</v>
      </c>
      <c r="B29" s="59"/>
      <c r="C29" s="51"/>
      <c r="D29" s="51"/>
      <c r="E29" s="51"/>
      <c r="F29" s="53">
        <f t="shared" si="4"/>
        <v>0</v>
      </c>
      <c r="G29" s="54"/>
      <c r="H29" s="54"/>
      <c r="I29" s="22">
        <f t="shared" si="5"/>
        <v>0</v>
      </c>
      <c r="J29" s="23">
        <f t="shared" si="6"/>
        <v>0</v>
      </c>
      <c r="K29" s="22" t="e">
        <f t="shared" si="7"/>
        <v>#DIV/0!</v>
      </c>
      <c r="L29" s="123"/>
      <c r="O29" s="112" t="s">
        <v>121</v>
      </c>
      <c r="P29" s="159"/>
      <c r="Q29" s="162"/>
      <c r="R29" s="150"/>
      <c r="S29" s="150"/>
      <c r="T29" s="153"/>
      <c r="U29" s="153"/>
      <c r="V29" s="150"/>
      <c r="W29" s="150"/>
    </row>
    <row r="30" spans="1:23" ht="15.75" customHeight="1" x14ac:dyDescent="0.25">
      <c r="A30" s="58" t="str">
        <f>'2019-2020 Summary'!B2</f>
        <v>LIS</v>
      </c>
      <c r="B30" s="59"/>
      <c r="C30" s="51"/>
      <c r="D30" s="51"/>
      <c r="E30" s="51"/>
      <c r="F30" s="53">
        <f t="shared" si="4"/>
        <v>0</v>
      </c>
      <c r="G30" s="54"/>
      <c r="H30" s="54"/>
      <c r="I30" s="22">
        <f t="shared" si="5"/>
        <v>0</v>
      </c>
      <c r="J30" s="23">
        <f t="shared" si="6"/>
        <v>0</v>
      </c>
      <c r="K30" s="22" t="e">
        <f t="shared" si="7"/>
        <v>#DIV/0!</v>
      </c>
      <c r="L30" s="123"/>
      <c r="O30" s="112" t="s">
        <v>122</v>
      </c>
      <c r="P30" s="159"/>
      <c r="Q30" s="162"/>
      <c r="R30" s="150"/>
      <c r="S30" s="150"/>
      <c r="T30" s="154"/>
      <c r="U30" s="154"/>
      <c r="V30" s="150"/>
      <c r="W30" s="150"/>
    </row>
    <row r="31" spans="1:23" ht="15.75" customHeight="1" x14ac:dyDescent="0.25">
      <c r="A31" s="58" t="str">
        <f>'2019-2020 Summary'!B2</f>
        <v>LIS</v>
      </c>
      <c r="B31" s="59"/>
      <c r="C31" s="51"/>
      <c r="D31" s="51"/>
      <c r="E31" s="51"/>
      <c r="F31" s="53">
        <f t="shared" si="4"/>
        <v>0</v>
      </c>
      <c r="G31" s="54"/>
      <c r="H31" s="54"/>
      <c r="I31" s="22">
        <f t="shared" si="5"/>
        <v>0</v>
      </c>
      <c r="J31" s="23">
        <f t="shared" si="6"/>
        <v>0</v>
      </c>
      <c r="K31" s="22" t="e">
        <f t="shared" si="7"/>
        <v>#DIV/0!</v>
      </c>
      <c r="L31" s="123"/>
      <c r="O31" s="112" t="s">
        <v>123</v>
      </c>
      <c r="P31" s="159"/>
      <c r="Q31" s="162"/>
      <c r="R31" s="150"/>
      <c r="S31" s="150"/>
      <c r="T31" s="152" t="s">
        <v>124</v>
      </c>
      <c r="U31" s="152" t="s">
        <v>125</v>
      </c>
      <c r="V31" s="150"/>
      <c r="W31" s="150"/>
    </row>
    <row r="32" spans="1:23" ht="15.75" customHeight="1" x14ac:dyDescent="0.25">
      <c r="A32" s="60" t="str">
        <f>'2019-2020 Summary'!B2</f>
        <v>LIS</v>
      </c>
      <c r="B32" s="61"/>
      <c r="C32" s="51"/>
      <c r="D32" s="51"/>
      <c r="E32" s="51"/>
      <c r="F32" s="53">
        <f t="shared" si="4"/>
        <v>0</v>
      </c>
      <c r="G32" s="54"/>
      <c r="H32" s="54"/>
      <c r="I32" s="22">
        <f t="shared" si="5"/>
        <v>0</v>
      </c>
      <c r="J32" s="23">
        <f t="shared" si="6"/>
        <v>0</v>
      </c>
      <c r="K32" s="22" t="e">
        <f t="shared" si="7"/>
        <v>#DIV/0!</v>
      </c>
      <c r="L32" s="123"/>
      <c r="O32" s="112" t="s">
        <v>126</v>
      </c>
      <c r="P32" s="159"/>
      <c r="Q32" s="162"/>
      <c r="R32" s="150"/>
      <c r="S32" s="151"/>
      <c r="T32" s="153"/>
      <c r="U32" s="153"/>
      <c r="V32" s="151"/>
      <c r="W32" s="151"/>
    </row>
    <row r="33" spans="1:23" ht="15.75" customHeight="1" thickBot="1" x14ac:dyDescent="0.3">
      <c r="A33" s="60" t="str">
        <f>'2019-2020 Summary'!B2</f>
        <v>LIS</v>
      </c>
      <c r="B33" s="61"/>
      <c r="C33" s="51"/>
      <c r="D33" s="51"/>
      <c r="E33" s="51"/>
      <c r="F33" s="53">
        <f t="shared" si="4"/>
        <v>0</v>
      </c>
      <c r="G33" s="54"/>
      <c r="H33" s="54"/>
      <c r="I33" s="22">
        <f t="shared" si="5"/>
        <v>0</v>
      </c>
      <c r="J33" s="23">
        <f t="shared" si="6"/>
        <v>0</v>
      </c>
      <c r="K33" s="22" t="e">
        <f t="shared" si="7"/>
        <v>#DIV/0!</v>
      </c>
      <c r="L33" s="123"/>
      <c r="O33" s="113" t="s">
        <v>127</v>
      </c>
      <c r="P33" s="160"/>
      <c r="Q33" s="163"/>
      <c r="R33" s="150"/>
      <c r="S33" s="114"/>
      <c r="T33" s="154"/>
      <c r="U33" s="154"/>
      <c r="V33" s="115"/>
      <c r="W33"/>
    </row>
    <row r="34" spans="1:23" ht="15.75" customHeight="1" thickTop="1" x14ac:dyDescent="0.25">
      <c r="A34" s="62" t="str">
        <f>'2019-2020 Summary'!B2</f>
        <v>LIS</v>
      </c>
      <c r="B34" s="63"/>
      <c r="C34" s="51"/>
      <c r="D34" s="51"/>
      <c r="E34" s="51"/>
      <c r="F34" s="53">
        <f t="shared" si="4"/>
        <v>0</v>
      </c>
      <c r="G34" s="54"/>
      <c r="H34" s="54"/>
      <c r="I34" s="22">
        <f t="shared" si="5"/>
        <v>0</v>
      </c>
      <c r="J34" s="23">
        <f t="shared" si="6"/>
        <v>0</v>
      </c>
      <c r="K34" s="22" t="e">
        <f t="shared" si="7"/>
        <v>#DIV/0!</v>
      </c>
      <c r="L34" s="123"/>
      <c r="O34" s="116" t="s">
        <v>128</v>
      </c>
      <c r="P34" s="117"/>
      <c r="Q34" s="95"/>
      <c r="R34" s="150"/>
      <c r="S34"/>
      <c r="T34"/>
      <c r="U34"/>
      <c r="V34"/>
      <c r="W34"/>
    </row>
    <row r="35" spans="1:23" ht="15.75" customHeight="1" x14ac:dyDescent="0.25">
      <c r="A35" s="64" t="str">
        <f>'2019-2020 Summary'!B2</f>
        <v>LIS</v>
      </c>
      <c r="B35" s="59"/>
      <c r="C35" s="51"/>
      <c r="D35" s="51"/>
      <c r="E35" s="51"/>
      <c r="F35" s="53">
        <f t="shared" si="4"/>
        <v>0</v>
      </c>
      <c r="G35" s="54"/>
      <c r="H35" s="54"/>
      <c r="I35" s="22">
        <f t="shared" si="5"/>
        <v>0</v>
      </c>
      <c r="J35" s="23">
        <f t="shared" si="6"/>
        <v>0</v>
      </c>
      <c r="K35" s="22" t="e">
        <f t="shared" si="7"/>
        <v>#DIV/0!</v>
      </c>
      <c r="L35" s="123"/>
      <c r="O35" s="116" t="s">
        <v>129</v>
      </c>
      <c r="P35"/>
      <c r="Q35"/>
      <c r="R35" s="151"/>
      <c r="S35"/>
      <c r="T35"/>
      <c r="U35"/>
      <c r="V35"/>
      <c r="W35"/>
    </row>
    <row r="36" spans="1:23" ht="15.75" customHeight="1" x14ac:dyDescent="0.25">
      <c r="A36" s="64" t="str">
        <f>'2019-2020 Summary'!B2</f>
        <v>LIS</v>
      </c>
      <c r="B36" s="65"/>
      <c r="C36" s="51"/>
      <c r="D36" s="51"/>
      <c r="E36" s="51"/>
      <c r="F36" s="53">
        <f t="shared" si="4"/>
        <v>0</v>
      </c>
      <c r="G36" s="54"/>
      <c r="H36" s="54"/>
      <c r="I36" s="22">
        <f t="shared" si="5"/>
        <v>0</v>
      </c>
      <c r="J36" s="23">
        <f t="shared" si="6"/>
        <v>0</v>
      </c>
      <c r="K36" s="22" t="e">
        <f t="shared" si="7"/>
        <v>#DIV/0!</v>
      </c>
      <c r="L36" s="123"/>
    </row>
    <row r="37" spans="1:23" ht="15.75" customHeight="1" x14ac:dyDescent="0.25">
      <c r="A37" s="64" t="str">
        <f>'2019-2020 Summary'!B2</f>
        <v>LIS</v>
      </c>
      <c r="B37" s="65"/>
      <c r="C37" s="51"/>
      <c r="D37" s="51"/>
      <c r="E37" s="51"/>
      <c r="F37" s="53">
        <f t="shared" si="4"/>
        <v>0</v>
      </c>
      <c r="G37" s="54"/>
      <c r="H37" s="54"/>
      <c r="I37" s="22">
        <f t="shared" si="5"/>
        <v>0</v>
      </c>
      <c r="J37" s="23">
        <f t="shared" si="6"/>
        <v>0</v>
      </c>
      <c r="K37" s="22" t="e">
        <f t="shared" si="7"/>
        <v>#DIV/0!</v>
      </c>
      <c r="L37" s="123"/>
    </row>
    <row r="38" spans="1:23" ht="15.75" customHeight="1" x14ac:dyDescent="0.25">
      <c r="A38" s="66" t="str">
        <f>'2019-2020 Summary'!B2</f>
        <v>LIS</v>
      </c>
      <c r="B38" s="67"/>
      <c r="C38" s="51"/>
      <c r="D38" s="51"/>
      <c r="E38" s="51"/>
      <c r="F38" s="68">
        <f t="shared" ref="F38:F41" si="8">D38*E38</f>
        <v>0</v>
      </c>
      <c r="G38" s="54"/>
      <c r="H38" s="54"/>
      <c r="I38" s="22">
        <f t="shared" ref="I38:I41" si="9">H38*E38/15</f>
        <v>0</v>
      </c>
      <c r="J38" s="23">
        <f t="shared" si="6"/>
        <v>0</v>
      </c>
      <c r="K38" s="22" t="e">
        <f t="shared" si="7"/>
        <v>#DIV/0!</v>
      </c>
      <c r="L38" s="123"/>
    </row>
    <row r="39" spans="1:23" ht="15.75" customHeight="1" x14ac:dyDescent="0.25">
      <c r="A39" s="66" t="str">
        <f>'2019-2020 Summary'!B2</f>
        <v>LIS</v>
      </c>
      <c r="B39" s="69"/>
      <c r="C39" s="51"/>
      <c r="D39" s="51"/>
      <c r="E39" s="51"/>
      <c r="F39" s="68">
        <f t="shared" si="8"/>
        <v>0</v>
      </c>
      <c r="G39" s="54"/>
      <c r="H39" s="54"/>
      <c r="I39" s="22">
        <f t="shared" si="9"/>
        <v>0</v>
      </c>
      <c r="J39" s="23">
        <f t="shared" si="6"/>
        <v>0</v>
      </c>
      <c r="K39" s="22" t="e">
        <f t="shared" si="7"/>
        <v>#DIV/0!</v>
      </c>
      <c r="L39" s="123"/>
    </row>
    <row r="40" spans="1:23" ht="15.75" customHeight="1" x14ac:dyDescent="0.25">
      <c r="A40" s="66" t="str">
        <f>'2019-2020 Summary'!B2</f>
        <v>LIS</v>
      </c>
      <c r="B40" s="69"/>
      <c r="C40" s="51"/>
      <c r="D40" s="51"/>
      <c r="E40" s="51"/>
      <c r="F40" s="68">
        <f t="shared" si="8"/>
        <v>0</v>
      </c>
      <c r="G40" s="54"/>
      <c r="H40" s="54"/>
      <c r="I40" s="22">
        <f t="shared" si="9"/>
        <v>0</v>
      </c>
      <c r="J40" s="23">
        <f t="shared" si="6"/>
        <v>0</v>
      </c>
      <c r="K40" s="22" t="e">
        <f t="shared" si="7"/>
        <v>#DIV/0!</v>
      </c>
      <c r="L40" s="123"/>
    </row>
    <row r="41" spans="1:23" ht="15" customHeight="1" x14ac:dyDescent="0.25">
      <c r="A41" s="66" t="str">
        <f>'2019-2020 Summary'!B2</f>
        <v>LIS</v>
      </c>
      <c r="B41" s="67"/>
      <c r="C41" s="51"/>
      <c r="D41" s="51"/>
      <c r="E41" s="51"/>
      <c r="F41" s="68">
        <f t="shared" si="8"/>
        <v>0</v>
      </c>
      <c r="G41" s="54"/>
      <c r="H41" s="54"/>
      <c r="I41" s="22">
        <f t="shared" si="9"/>
        <v>0</v>
      </c>
      <c r="J41" s="23">
        <f t="shared" si="6"/>
        <v>0</v>
      </c>
      <c r="K41" s="22" t="e">
        <f t="shared" si="7"/>
        <v>#DIV/0!</v>
      </c>
      <c r="L41" s="123"/>
    </row>
    <row r="42" spans="1:23" ht="18.75" customHeight="1" x14ac:dyDescent="0.25">
      <c r="A42" s="124" t="s">
        <v>14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6"/>
    </row>
    <row r="43" spans="1:23" s="27" customFormat="1" ht="60.75" customHeight="1" x14ac:dyDescent="0.25">
      <c r="A43" s="127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87"/>
      <c r="O43" s="4"/>
      <c r="P43" s="4"/>
      <c r="Q43" s="4"/>
      <c r="R43" s="4"/>
      <c r="S43" s="4"/>
      <c r="T43" s="4"/>
      <c r="U43" s="4"/>
      <c r="V43" s="4"/>
      <c r="W43" s="4"/>
    </row>
    <row r="44" spans="1:23" x14ac:dyDescent="0.25">
      <c r="A44" s="188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89"/>
    </row>
    <row r="45" spans="1:23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5"/>
    </row>
    <row r="46" spans="1:23" ht="15.75" thickBot="1" x14ac:dyDescent="0.3">
      <c r="A46" s="2" t="s">
        <v>15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23" ht="30" customHeight="1" thickTop="1" x14ac:dyDescent="0.25">
      <c r="A47" s="3" t="s">
        <v>16</v>
      </c>
      <c r="B47" s="133" t="s">
        <v>17</v>
      </c>
      <c r="C47" s="134"/>
      <c r="D47" s="134"/>
      <c r="E47" s="134"/>
      <c r="F47" s="134"/>
      <c r="G47" s="134"/>
      <c r="H47"/>
      <c r="I47"/>
      <c r="K47" s="17"/>
    </row>
    <row r="48" spans="1:23" x14ac:dyDescent="0.25">
      <c r="A48" s="17"/>
      <c r="B48" s="16"/>
      <c r="C48" s="16"/>
      <c r="D48" s="16"/>
      <c r="E48" s="16"/>
      <c r="F48" s="16"/>
      <c r="G48" s="16"/>
      <c r="H48"/>
      <c r="I48"/>
      <c r="K48" s="17"/>
    </row>
    <row r="49" spans="1:23" ht="32.25" customHeight="1" x14ac:dyDescent="0.25">
      <c r="A49" s="3" t="s">
        <v>18</v>
      </c>
      <c r="B49" s="190" t="s">
        <v>19</v>
      </c>
      <c r="C49" s="190"/>
      <c r="D49" s="190"/>
      <c r="E49" s="190"/>
      <c r="F49" s="190"/>
      <c r="G49" s="190"/>
      <c r="H49"/>
      <c r="I49"/>
      <c r="J49" s="17"/>
      <c r="K49" s="17"/>
    </row>
    <row r="51" spans="1:23" x14ac:dyDescent="0.25">
      <c r="H51"/>
    </row>
    <row r="52" spans="1:23" x14ac:dyDescent="0.25">
      <c r="H52"/>
      <c r="I52"/>
    </row>
    <row r="53" spans="1:23" customFormat="1" x14ac:dyDescent="0.25">
      <c r="O53" s="4"/>
      <c r="P53" s="4"/>
      <c r="Q53" s="4"/>
      <c r="R53" s="4"/>
      <c r="S53" s="4"/>
      <c r="T53" s="4"/>
      <c r="U53" s="4"/>
      <c r="V53" s="4"/>
      <c r="W53" s="4"/>
    </row>
    <row r="54" spans="1:23" customFormat="1" x14ac:dyDescent="0.25">
      <c r="O54" s="4"/>
      <c r="P54" s="4"/>
      <c r="Q54" s="4"/>
      <c r="R54" s="4"/>
      <c r="S54" s="4"/>
      <c r="T54" s="4"/>
      <c r="U54" s="4"/>
      <c r="V54" s="4"/>
      <c r="W54" s="4"/>
    </row>
    <row r="55" spans="1:23" customFormat="1" x14ac:dyDescent="0.25">
      <c r="O55" s="4"/>
      <c r="P55" s="4"/>
      <c r="Q55" s="4"/>
      <c r="R55" s="4"/>
      <c r="S55" s="4"/>
      <c r="T55" s="4"/>
      <c r="U55" s="4"/>
      <c r="V55" s="4"/>
      <c r="W55" s="4"/>
    </row>
    <row r="56" spans="1:23" customFormat="1" x14ac:dyDescent="0.25">
      <c r="O56" s="4"/>
      <c r="P56" s="4"/>
      <c r="Q56" s="4"/>
      <c r="R56" s="4"/>
      <c r="S56" s="4"/>
      <c r="T56" s="4"/>
      <c r="U56" s="4"/>
      <c r="V56" s="4"/>
      <c r="W56" s="4"/>
    </row>
    <row r="57" spans="1:23" customFormat="1" x14ac:dyDescent="0.25">
      <c r="O57" s="4"/>
      <c r="P57" s="4"/>
      <c r="Q57" s="4"/>
      <c r="R57" s="4"/>
      <c r="S57" s="4"/>
      <c r="T57" s="4"/>
      <c r="U57" s="4"/>
      <c r="V57" s="4"/>
      <c r="W57" s="4"/>
    </row>
    <row r="58" spans="1:23" customFormat="1" x14ac:dyDescent="0.25">
      <c r="O58" s="4"/>
      <c r="P58" s="4"/>
      <c r="Q58" s="4"/>
      <c r="R58" s="4"/>
      <c r="S58" s="4"/>
      <c r="T58" s="4"/>
      <c r="U58" s="4"/>
      <c r="V58" s="4"/>
      <c r="W58" s="4"/>
    </row>
    <row r="59" spans="1:23" customFormat="1" x14ac:dyDescent="0.25">
      <c r="O59" s="4"/>
      <c r="P59" s="4"/>
      <c r="Q59" s="4"/>
      <c r="R59" s="4"/>
      <c r="S59" s="4"/>
      <c r="T59" s="4"/>
      <c r="U59" s="4"/>
      <c r="V59" s="4"/>
      <c r="W59" s="4"/>
    </row>
    <row r="60" spans="1:23" customFormat="1" x14ac:dyDescent="0.25">
      <c r="O60" s="4"/>
      <c r="P60" s="4"/>
      <c r="Q60" s="4"/>
      <c r="R60" s="4"/>
      <c r="S60" s="4"/>
      <c r="T60" s="4"/>
      <c r="U60" s="4"/>
      <c r="V60" s="4"/>
      <c r="W60" s="4"/>
    </row>
    <row r="61" spans="1:23" customFormat="1" x14ac:dyDescent="0.25">
      <c r="O61" s="4"/>
      <c r="P61" s="4"/>
      <c r="Q61" s="4"/>
      <c r="R61" s="4"/>
      <c r="S61" s="4"/>
      <c r="T61" s="4"/>
      <c r="U61" s="4"/>
      <c r="V61" s="4"/>
      <c r="W61" s="4"/>
    </row>
    <row r="62" spans="1:23" customFormat="1" x14ac:dyDescent="0.25">
      <c r="O62" s="4"/>
      <c r="P62" s="4"/>
      <c r="Q62" s="4"/>
      <c r="R62" s="4"/>
      <c r="S62" s="4"/>
      <c r="T62" s="4"/>
      <c r="U62" s="4"/>
      <c r="V62" s="4"/>
      <c r="W62" s="4"/>
    </row>
    <row r="63" spans="1:23" customFormat="1" x14ac:dyDescent="0.25">
      <c r="O63" s="4"/>
      <c r="P63" s="4"/>
      <c r="Q63" s="4"/>
      <c r="R63" s="4"/>
      <c r="S63" s="4"/>
      <c r="T63" s="4"/>
      <c r="U63" s="4"/>
      <c r="V63" s="4"/>
      <c r="W63" s="4"/>
    </row>
    <row r="64" spans="1:23" customFormat="1" x14ac:dyDescent="0.25">
      <c r="O64" s="4"/>
      <c r="P64" s="4"/>
      <c r="Q64" s="4"/>
      <c r="R64" s="4"/>
      <c r="S64" s="4"/>
      <c r="T64" s="4"/>
      <c r="U64" s="4"/>
      <c r="V64" s="4"/>
      <c r="W64" s="4"/>
    </row>
    <row r="65" spans="15:23" customFormat="1" x14ac:dyDescent="0.25">
      <c r="O65" s="4"/>
      <c r="P65" s="4"/>
      <c r="Q65" s="4"/>
      <c r="R65" s="4"/>
      <c r="S65" s="4"/>
      <c r="T65" s="4"/>
      <c r="U65" s="4"/>
      <c r="V65" s="4"/>
      <c r="W65" s="4"/>
    </row>
    <row r="66" spans="15:23" customFormat="1" x14ac:dyDescent="0.25">
      <c r="O66" s="4"/>
      <c r="P66" s="4"/>
      <c r="Q66" s="4"/>
      <c r="R66" s="4"/>
      <c r="S66" s="4"/>
      <c r="T66" s="4"/>
      <c r="U66" s="4"/>
      <c r="V66" s="4"/>
      <c r="W66" s="4"/>
    </row>
    <row r="67" spans="15:23" customFormat="1" x14ac:dyDescent="0.25">
      <c r="O67" s="4"/>
      <c r="P67" s="4"/>
      <c r="Q67" s="4"/>
      <c r="R67" s="4"/>
      <c r="S67" s="4"/>
      <c r="T67" s="4"/>
      <c r="U67" s="4"/>
      <c r="V67" s="4"/>
      <c r="W67" s="4"/>
    </row>
    <row r="68" spans="15:23" customFormat="1" x14ac:dyDescent="0.25">
      <c r="O68" s="4"/>
      <c r="P68" s="4"/>
      <c r="Q68" s="4"/>
      <c r="R68" s="4"/>
      <c r="S68" s="4"/>
      <c r="T68" s="4"/>
      <c r="U68" s="4"/>
      <c r="V68" s="4"/>
      <c r="W68" s="4"/>
    </row>
    <row r="69" spans="15:23" customFormat="1" x14ac:dyDescent="0.25">
      <c r="O69" s="4"/>
      <c r="P69" s="4"/>
      <c r="Q69" s="4"/>
      <c r="R69" s="4"/>
      <c r="S69" s="4"/>
      <c r="T69" s="4"/>
      <c r="U69" s="4"/>
      <c r="V69" s="4"/>
      <c r="W69" s="4"/>
    </row>
    <row r="70" spans="15:23" customFormat="1" x14ac:dyDescent="0.25">
      <c r="O70" s="4"/>
      <c r="P70" s="4"/>
      <c r="Q70" s="4"/>
      <c r="R70" s="4"/>
      <c r="S70" s="4"/>
      <c r="T70" s="4"/>
      <c r="U70" s="4"/>
      <c r="V70" s="4"/>
      <c r="W70" s="4"/>
    </row>
    <row r="71" spans="15:23" customFormat="1" x14ac:dyDescent="0.25">
      <c r="O71" s="4"/>
      <c r="P71" s="4"/>
      <c r="Q71" s="4"/>
      <c r="R71" s="4"/>
      <c r="S71" s="4"/>
      <c r="T71" s="4"/>
      <c r="U71" s="4"/>
      <c r="V71" s="4"/>
      <c r="W71" s="4"/>
    </row>
    <row r="72" spans="15:23" customFormat="1" x14ac:dyDescent="0.25">
      <c r="O72" s="4"/>
      <c r="P72" s="4"/>
      <c r="Q72" s="4"/>
      <c r="R72" s="4"/>
      <c r="S72" s="4"/>
      <c r="T72" s="4"/>
      <c r="U72" s="4"/>
      <c r="V72" s="4"/>
      <c r="W72" s="4"/>
    </row>
  </sheetData>
  <sheetProtection formatCells="0" insertRows="0" deleteRows="0"/>
  <mergeCells count="67">
    <mergeCell ref="A43:L44"/>
    <mergeCell ref="B47:G47"/>
    <mergeCell ref="B49:G49"/>
    <mergeCell ref="F3:H3"/>
    <mergeCell ref="E1:G1"/>
    <mergeCell ref="E2:G2"/>
    <mergeCell ref="A3:D3"/>
    <mergeCell ref="L6:L41"/>
    <mergeCell ref="A42:L42"/>
    <mergeCell ref="P4:P5"/>
    <mergeCell ref="Q4:Q5"/>
    <mergeCell ref="R4:R5"/>
    <mergeCell ref="S4:S5"/>
    <mergeCell ref="T4:T5"/>
    <mergeCell ref="U4:U5"/>
    <mergeCell ref="V4:V5"/>
    <mergeCell ref="W4:W5"/>
    <mergeCell ref="P8:P10"/>
    <mergeCell ref="Q8:Q13"/>
    <mergeCell ref="R8:R15"/>
    <mergeCell ref="S8:S11"/>
    <mergeCell ref="T8:T10"/>
    <mergeCell ref="U8:U10"/>
    <mergeCell ref="V8:V11"/>
    <mergeCell ref="W8:W12"/>
    <mergeCell ref="P11:P13"/>
    <mergeCell ref="T11:T13"/>
    <mergeCell ref="U11:U13"/>
    <mergeCell ref="S12:S15"/>
    <mergeCell ref="V12:V15"/>
    <mergeCell ref="P14:P16"/>
    <mergeCell ref="T14:T16"/>
    <mergeCell ref="U14:U16"/>
    <mergeCell ref="P17:P18"/>
    <mergeCell ref="Q17:Q18"/>
    <mergeCell ref="R17:R18"/>
    <mergeCell ref="S17:S18"/>
    <mergeCell ref="T17:T18"/>
    <mergeCell ref="U17:U18"/>
    <mergeCell ref="V17:V18"/>
    <mergeCell ref="W17:W18"/>
    <mergeCell ref="P19:P21"/>
    <mergeCell ref="Q19:Q24"/>
    <mergeCell ref="R19:R26"/>
    <mergeCell ref="S19:S22"/>
    <mergeCell ref="T19:T21"/>
    <mergeCell ref="U19:U21"/>
    <mergeCell ref="V19:V22"/>
    <mergeCell ref="W19:W24"/>
    <mergeCell ref="P22:P24"/>
    <mergeCell ref="T22:T24"/>
    <mergeCell ref="U22:U24"/>
    <mergeCell ref="S23:S26"/>
    <mergeCell ref="V23:V26"/>
    <mergeCell ref="P25:P27"/>
    <mergeCell ref="P28:P33"/>
    <mergeCell ref="Q28:Q33"/>
    <mergeCell ref="R28:R35"/>
    <mergeCell ref="S28:S32"/>
    <mergeCell ref="T28:T30"/>
    <mergeCell ref="V28:V32"/>
    <mergeCell ref="W28:W32"/>
    <mergeCell ref="T31:T33"/>
    <mergeCell ref="U31:U33"/>
    <mergeCell ref="T25:T27"/>
    <mergeCell ref="U25:U27"/>
    <mergeCell ref="U28:U30"/>
  </mergeCells>
  <pageMargins left="0.2" right="0.2" top="0.4" bottom="0.5" header="0.3" footer="0.32"/>
  <pageSetup scale="76" fitToHeight="2" orientation="landscape" r:id="rId1"/>
  <headerFooter>
    <oddFooter>&amp;L&amp;A&amp;R&amp;9&amp;P of &amp;N</oddFooter>
  </headerFooter>
  <customProperties>
    <customPr name="LastActive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7</xdr:col>
                    <xdr:colOff>161925</xdr:colOff>
                    <xdr:row>46</xdr:row>
                    <xdr:rowOff>161925</xdr:rowOff>
                  </from>
                  <to>
                    <xdr:col>7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locked="0" defaultSize="0" autoFill="0" autoLine="0" autoPict="0">
                <anchor moveWithCells="1">
                  <from>
                    <xdr:col>8</xdr:col>
                    <xdr:colOff>28575</xdr:colOff>
                    <xdr:row>47</xdr:row>
                    <xdr:rowOff>200025</xdr:rowOff>
                  </from>
                  <to>
                    <xdr:col>8</xdr:col>
                    <xdr:colOff>600075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8</xdr:col>
                    <xdr:colOff>19050</xdr:colOff>
                    <xdr:row>46</xdr:row>
                    <xdr:rowOff>161925</xdr:rowOff>
                  </from>
                  <to>
                    <xdr:col>8</xdr:col>
                    <xdr:colOff>676275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7</xdr:col>
                    <xdr:colOff>161925</xdr:colOff>
                    <xdr:row>47</xdr:row>
                    <xdr:rowOff>190500</xdr:rowOff>
                  </from>
                  <to>
                    <xdr:col>7</xdr:col>
                    <xdr:colOff>819150</xdr:colOff>
                    <xdr:row>48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13"/>
  <sheetViews>
    <sheetView zoomScaleNormal="100" workbookViewId="0">
      <selection activeCell="C3" sqref="C3"/>
    </sheetView>
  </sheetViews>
  <sheetFormatPr defaultColWidth="9.140625" defaultRowHeight="15" x14ac:dyDescent="0.25"/>
  <cols>
    <col min="1" max="1" width="9.140625" style="4"/>
    <col min="2" max="2" width="19.42578125" style="4" customWidth="1"/>
    <col min="3" max="3" width="19.140625" style="4" bestFit="1" customWidth="1"/>
    <col min="4" max="4" width="12.7109375" style="4" customWidth="1"/>
    <col min="5" max="5" width="0.140625" style="4" customWidth="1"/>
    <col min="6" max="6" width="10.140625" style="4" customWidth="1"/>
    <col min="7" max="7" width="15.85546875" style="4" customWidth="1"/>
    <col min="8" max="16384" width="9.140625" style="4"/>
  </cols>
  <sheetData>
    <row r="1" spans="1:8" x14ac:dyDescent="0.25">
      <c r="A1" s="38" t="s">
        <v>1</v>
      </c>
      <c r="B1" s="38" t="s">
        <v>24</v>
      </c>
      <c r="C1" s="38" t="s">
        <v>39</v>
      </c>
      <c r="D1" s="36" t="s">
        <v>45</v>
      </c>
      <c r="E1" s="47" t="s">
        <v>2</v>
      </c>
      <c r="F1" s="39" t="s">
        <v>3</v>
      </c>
      <c r="G1" s="36" t="s">
        <v>33</v>
      </c>
    </row>
    <row r="2" spans="1:8" x14ac:dyDescent="0.25">
      <c r="A2" s="48" t="s">
        <v>44</v>
      </c>
      <c r="B2" s="49" t="s">
        <v>34</v>
      </c>
      <c r="C2" s="50">
        <v>0.6</v>
      </c>
      <c r="D2" s="89">
        <f>SUM('Summer 19'!J2,'Fall 19'!I2,'Spring 20'!I2)</f>
        <v>0.60000000000000009</v>
      </c>
      <c r="E2" s="5"/>
      <c r="F2" s="5">
        <f>'Summer 19'!K2+'Fall 19'!J2+'Spring 20'!J2</f>
        <v>11.399999999999999</v>
      </c>
      <c r="G2" s="86">
        <f>F2/D2</f>
        <v>18.999999999999996</v>
      </c>
    </row>
    <row r="3" spans="1:8" x14ac:dyDescent="0.25">
      <c r="A3" s="25"/>
      <c r="B3" s="25"/>
      <c r="C3" s="121" t="s">
        <v>134</v>
      </c>
      <c r="D3" s="122">
        <f>C2-D2</f>
        <v>0</v>
      </c>
      <c r="E3"/>
      <c r="F3"/>
      <c r="G3"/>
      <c r="H3"/>
    </row>
    <row r="4" spans="1:8" x14ac:dyDescent="0.25">
      <c r="C4"/>
      <c r="D4"/>
      <c r="E4"/>
      <c r="F4"/>
      <c r="G4"/>
      <c r="H4"/>
    </row>
    <row r="5" spans="1:8" x14ac:dyDescent="0.25">
      <c r="A5" s="92"/>
      <c r="B5" s="92"/>
      <c r="C5" s="92"/>
      <c r="D5" s="92"/>
      <c r="E5" s="92"/>
      <c r="F5" s="92"/>
      <c r="G5" s="92"/>
    </row>
    <row r="6" spans="1:8" x14ac:dyDescent="0.25">
      <c r="A6" s="192" t="s">
        <v>36</v>
      </c>
      <c r="B6" s="192"/>
      <c r="C6" s="192"/>
      <c r="D6" s="192"/>
      <c r="E6" s="192"/>
      <c r="F6" s="192"/>
      <c r="G6" s="192"/>
    </row>
    <row r="7" spans="1:8" x14ac:dyDescent="0.25">
      <c r="A7" s="192"/>
      <c r="B7" s="192"/>
      <c r="C7" s="192"/>
      <c r="D7" s="192"/>
      <c r="E7" s="192"/>
      <c r="F7" s="192"/>
      <c r="G7" s="192"/>
    </row>
    <row r="8" spans="1:8" x14ac:dyDescent="0.25">
      <c r="A8" s="192"/>
      <c r="B8" s="192"/>
      <c r="C8" s="192"/>
      <c r="D8" s="192"/>
      <c r="E8" s="192"/>
      <c r="F8" s="192"/>
      <c r="G8" s="192"/>
    </row>
    <row r="9" spans="1:8" x14ac:dyDescent="0.25">
      <c r="A9" s="192"/>
      <c r="B9" s="192"/>
      <c r="C9" s="192"/>
      <c r="D9" s="192"/>
      <c r="E9" s="192"/>
      <c r="F9" s="192"/>
      <c r="G9" s="192"/>
    </row>
    <row r="10" spans="1:8" x14ac:dyDescent="0.25">
      <c r="A10" s="192"/>
      <c r="B10" s="192"/>
      <c r="C10" s="192"/>
      <c r="D10" s="192"/>
      <c r="E10" s="192"/>
      <c r="F10" s="192"/>
      <c r="G10" s="192"/>
    </row>
    <row r="11" spans="1:8" x14ac:dyDescent="0.25">
      <c r="A11" s="192"/>
      <c r="B11" s="192"/>
      <c r="C11" s="192"/>
      <c r="D11" s="192"/>
      <c r="E11" s="192"/>
      <c r="F11" s="192"/>
      <c r="G11" s="192"/>
    </row>
    <row r="12" spans="1:8" x14ac:dyDescent="0.25">
      <c r="A12" s="192"/>
      <c r="B12" s="192"/>
      <c r="C12" s="192"/>
      <c r="D12" s="192"/>
      <c r="E12" s="192"/>
      <c r="F12" s="192"/>
      <c r="G12" s="192"/>
    </row>
    <row r="13" spans="1:8" ht="69" customHeight="1" x14ac:dyDescent="0.25">
      <c r="A13" s="192"/>
      <c r="B13" s="192"/>
      <c r="C13" s="192"/>
      <c r="D13" s="192"/>
      <c r="E13" s="192"/>
      <c r="F13" s="192"/>
      <c r="G13" s="192"/>
    </row>
  </sheetData>
  <mergeCells count="1">
    <mergeCell ref="A6:G13"/>
  </mergeCells>
  <pageMargins left="0.2" right="0.2" top="0.4" bottom="0.5" header="0.3" footer="0.32"/>
  <pageSetup fitToHeight="2" orientation="landscape" r:id="rId1"/>
  <headerFooter>
    <oddFooter>&amp;L&amp;A&amp;R&amp;9&amp;P of &amp;N</oddFooter>
  </headerFooter>
  <customProperties>
    <customPr name="LastActive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9"/>
  <sheetViews>
    <sheetView workbookViewId="0">
      <selection activeCell="M3" sqref="M3"/>
    </sheetView>
  </sheetViews>
  <sheetFormatPr defaultRowHeight="15" x14ac:dyDescent="0.25"/>
  <cols>
    <col min="4" max="4" width="7.85546875" customWidth="1"/>
    <col min="10" max="10" width="12.42578125" customWidth="1"/>
  </cols>
  <sheetData>
    <row r="1" spans="1:14" ht="45" x14ac:dyDescent="0.25">
      <c r="A1" s="4"/>
      <c r="B1" s="7"/>
      <c r="C1" s="7"/>
      <c r="D1" s="7"/>
      <c r="E1" s="27"/>
      <c r="F1" s="75" t="s">
        <v>1</v>
      </c>
      <c r="G1" s="202" t="s">
        <v>24</v>
      </c>
      <c r="H1" s="203"/>
      <c r="I1" s="204"/>
      <c r="J1" s="81" t="s">
        <v>39</v>
      </c>
      <c r="K1" s="118" t="s">
        <v>47</v>
      </c>
      <c r="L1" s="77" t="s">
        <v>3</v>
      </c>
      <c r="M1" s="76" t="s">
        <v>4</v>
      </c>
      <c r="N1" s="4"/>
    </row>
    <row r="2" spans="1:14" x14ac:dyDescent="0.25">
      <c r="A2" s="4"/>
      <c r="B2" s="7"/>
      <c r="C2" s="7"/>
      <c r="D2" s="7"/>
      <c r="E2" s="4"/>
      <c r="F2" s="48" t="s">
        <v>46</v>
      </c>
      <c r="G2" s="205" t="str">
        <f>'2019-2020 Summary'!B2</f>
        <v>LIS</v>
      </c>
      <c r="H2" s="205"/>
      <c r="I2" s="205"/>
      <c r="J2" s="50">
        <f>'2019-2020 Summary'!C2</f>
        <v>0.6</v>
      </c>
      <c r="K2" s="5">
        <f>SUM(K7:K15)</f>
        <v>0.26666666666666666</v>
      </c>
      <c r="L2" s="5">
        <f>SUM(L7:L15)</f>
        <v>5.0666666666666664</v>
      </c>
      <c r="M2" s="8">
        <f>L2/K2</f>
        <v>19</v>
      </c>
      <c r="N2" s="4"/>
    </row>
    <row r="3" spans="1:14" x14ac:dyDescent="0.25">
      <c r="A3" s="200"/>
      <c r="B3" s="200"/>
      <c r="C3" s="200"/>
      <c r="D3" s="200"/>
      <c r="E3" s="200"/>
      <c r="F3" s="200"/>
      <c r="G3" s="87"/>
      <c r="H3" s="141"/>
      <c r="I3" s="141"/>
      <c r="J3" s="142"/>
      <c r="K3" s="5"/>
      <c r="L3" s="9"/>
      <c r="M3" s="9"/>
      <c r="N3" s="4"/>
    </row>
    <row r="4" spans="1:14" x14ac:dyDescent="0.25">
      <c r="A4" s="206" t="s">
        <v>6</v>
      </c>
      <c r="B4" s="206"/>
      <c r="C4" s="206"/>
      <c r="D4" s="206"/>
      <c r="E4" s="206"/>
      <c r="F4" s="206"/>
      <c r="G4" s="1"/>
      <c r="H4" s="10"/>
      <c r="I4" s="21"/>
      <c r="J4" s="11"/>
      <c r="K4" s="12"/>
      <c r="L4" s="13"/>
      <c r="M4" s="13"/>
      <c r="N4" s="4"/>
    </row>
    <row r="5" spans="1:14" x14ac:dyDescent="0.25">
      <c r="A5" s="4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14"/>
      <c r="N5" s="4"/>
    </row>
    <row r="6" spans="1:14" ht="105" x14ac:dyDescent="0.25">
      <c r="A6" s="79" t="s">
        <v>135</v>
      </c>
      <c r="B6" s="78" t="s">
        <v>7</v>
      </c>
      <c r="C6" s="79" t="s">
        <v>28</v>
      </c>
      <c r="D6" s="80" t="s">
        <v>132</v>
      </c>
      <c r="E6" s="80" t="s">
        <v>9</v>
      </c>
      <c r="F6" s="80" t="s">
        <v>25</v>
      </c>
      <c r="G6" s="81" t="s">
        <v>10</v>
      </c>
      <c r="H6" s="80" t="s">
        <v>11</v>
      </c>
      <c r="I6" s="82" t="s">
        <v>23</v>
      </c>
      <c r="J6" s="80" t="s">
        <v>32</v>
      </c>
      <c r="K6" s="83" t="s">
        <v>22</v>
      </c>
      <c r="L6" s="84" t="s">
        <v>12</v>
      </c>
      <c r="M6" s="76" t="s">
        <v>4</v>
      </c>
      <c r="N6" s="85" t="s">
        <v>13</v>
      </c>
    </row>
    <row r="7" spans="1:14" x14ac:dyDescent="0.25">
      <c r="A7" s="71" t="s">
        <v>142</v>
      </c>
      <c r="B7" s="71" t="str">
        <f>$G$2</f>
        <v>LIS</v>
      </c>
      <c r="C7" s="51" t="s">
        <v>35</v>
      </c>
      <c r="D7" s="51" t="s">
        <v>143</v>
      </c>
      <c r="E7" s="51">
        <v>40</v>
      </c>
      <c r="F7" s="52">
        <v>38</v>
      </c>
      <c r="G7" s="51">
        <v>1</v>
      </c>
      <c r="H7" s="53">
        <f t="shared" ref="H7:H15" si="0">F7*G7</f>
        <v>38</v>
      </c>
      <c r="I7" s="54">
        <v>2</v>
      </c>
      <c r="J7" s="55">
        <v>2</v>
      </c>
      <c r="K7" s="22">
        <f t="shared" ref="K7:K15" si="1">G7*J7/15</f>
        <v>0.13333333333333333</v>
      </c>
      <c r="L7" s="23">
        <f>(H7*I7*17.5)/525</f>
        <v>2.5333333333333332</v>
      </c>
      <c r="M7" s="22">
        <f t="shared" ref="M7:M15" si="2">L7/K7</f>
        <v>19</v>
      </c>
      <c r="N7" s="119" t="s">
        <v>147</v>
      </c>
    </row>
    <row r="8" spans="1:14" x14ac:dyDescent="0.25">
      <c r="A8" s="71" t="s">
        <v>21</v>
      </c>
      <c r="B8" s="71" t="str">
        <f t="shared" ref="B8:B15" si="3">$G$2</f>
        <v>LIS</v>
      </c>
      <c r="C8" s="51" t="s">
        <v>35</v>
      </c>
      <c r="D8" s="51" t="s">
        <v>143</v>
      </c>
      <c r="E8" s="51">
        <v>40</v>
      </c>
      <c r="F8" s="52">
        <v>38</v>
      </c>
      <c r="G8" s="51">
        <v>1</v>
      </c>
      <c r="H8" s="53">
        <f t="shared" si="0"/>
        <v>38</v>
      </c>
      <c r="I8" s="54">
        <v>2</v>
      </c>
      <c r="J8" s="55">
        <v>2</v>
      </c>
      <c r="K8" s="22">
        <f t="shared" si="1"/>
        <v>0.13333333333333333</v>
      </c>
      <c r="L8" s="23">
        <f>(H8*I8*17.5)/525</f>
        <v>2.5333333333333332</v>
      </c>
      <c r="M8" s="22">
        <f t="shared" si="2"/>
        <v>19</v>
      </c>
      <c r="N8" s="120" t="s">
        <v>147</v>
      </c>
    </row>
    <row r="9" spans="1:14" x14ac:dyDescent="0.25">
      <c r="A9" s="71"/>
      <c r="B9" s="71" t="str">
        <f t="shared" si="3"/>
        <v>LIS</v>
      </c>
      <c r="C9" s="51"/>
      <c r="D9" s="51"/>
      <c r="E9" s="51"/>
      <c r="F9" s="52"/>
      <c r="G9" s="51"/>
      <c r="H9" s="53">
        <f t="shared" si="0"/>
        <v>0</v>
      </c>
      <c r="I9" s="54"/>
      <c r="J9" s="55"/>
      <c r="K9" s="22">
        <f t="shared" si="1"/>
        <v>0</v>
      </c>
      <c r="L9" s="23">
        <f t="shared" ref="L7:L15" si="4">(F9*G9*17.5)/525</f>
        <v>0</v>
      </c>
      <c r="M9" s="22" t="e">
        <f t="shared" si="2"/>
        <v>#DIV/0!</v>
      </c>
      <c r="N9" s="120"/>
    </row>
    <row r="10" spans="1:14" x14ac:dyDescent="0.25">
      <c r="A10" s="71"/>
      <c r="B10" s="71" t="str">
        <f t="shared" si="3"/>
        <v>LIS</v>
      </c>
      <c r="C10" s="51"/>
      <c r="D10" s="51"/>
      <c r="E10" s="51"/>
      <c r="F10" s="52"/>
      <c r="G10" s="51"/>
      <c r="H10" s="53">
        <f t="shared" si="0"/>
        <v>0</v>
      </c>
      <c r="I10" s="54"/>
      <c r="J10" s="55"/>
      <c r="K10" s="22">
        <f t="shared" si="1"/>
        <v>0</v>
      </c>
      <c r="L10" s="23">
        <f t="shared" si="4"/>
        <v>0</v>
      </c>
      <c r="M10" s="22" t="e">
        <f t="shared" si="2"/>
        <v>#DIV/0!</v>
      </c>
      <c r="N10" s="120"/>
    </row>
    <row r="11" spans="1:14" x14ac:dyDescent="0.25">
      <c r="A11" s="71"/>
      <c r="B11" s="71" t="str">
        <f t="shared" si="3"/>
        <v>LIS</v>
      </c>
      <c r="C11" s="71"/>
      <c r="D11" s="71"/>
      <c r="E11" s="51"/>
      <c r="F11" s="52"/>
      <c r="G11" s="51"/>
      <c r="H11" s="53">
        <f t="shared" si="0"/>
        <v>0</v>
      </c>
      <c r="I11" s="54"/>
      <c r="J11" s="55"/>
      <c r="K11" s="22">
        <f t="shared" si="1"/>
        <v>0</v>
      </c>
      <c r="L11" s="23">
        <f t="shared" si="4"/>
        <v>0</v>
      </c>
      <c r="M11" s="22" t="e">
        <f t="shared" si="2"/>
        <v>#DIV/0!</v>
      </c>
      <c r="N11" s="120"/>
    </row>
    <row r="12" spans="1:14" x14ac:dyDescent="0.25">
      <c r="A12" s="71"/>
      <c r="B12" s="71" t="str">
        <f t="shared" si="3"/>
        <v>LIS</v>
      </c>
      <c r="C12" s="70"/>
      <c r="D12" s="70"/>
      <c r="E12" s="70"/>
      <c r="F12" s="70"/>
      <c r="G12" s="70"/>
      <c r="H12" s="53">
        <f t="shared" si="0"/>
        <v>0</v>
      </c>
      <c r="I12" s="74"/>
      <c r="J12" s="74"/>
      <c r="K12" s="22">
        <f t="shared" si="1"/>
        <v>0</v>
      </c>
      <c r="L12" s="23">
        <f t="shared" si="4"/>
        <v>0</v>
      </c>
      <c r="M12" s="22" t="e">
        <f t="shared" si="2"/>
        <v>#DIV/0!</v>
      </c>
      <c r="N12" s="120"/>
    </row>
    <row r="13" spans="1:14" x14ac:dyDescent="0.25">
      <c r="A13" s="71"/>
      <c r="B13" s="71" t="str">
        <f t="shared" si="3"/>
        <v>LIS</v>
      </c>
      <c r="C13" s="70"/>
      <c r="D13" s="70"/>
      <c r="E13" s="70"/>
      <c r="F13" s="70"/>
      <c r="G13" s="70"/>
      <c r="H13" s="53">
        <f t="shared" si="0"/>
        <v>0</v>
      </c>
      <c r="I13" s="74"/>
      <c r="J13" s="74"/>
      <c r="K13" s="22">
        <f t="shared" si="1"/>
        <v>0</v>
      </c>
      <c r="L13" s="23">
        <f t="shared" si="4"/>
        <v>0</v>
      </c>
      <c r="M13" s="22" t="e">
        <f t="shared" si="2"/>
        <v>#DIV/0!</v>
      </c>
      <c r="N13" s="120"/>
    </row>
    <row r="14" spans="1:14" x14ac:dyDescent="0.25">
      <c r="A14" s="71"/>
      <c r="B14" s="71" t="str">
        <f t="shared" si="3"/>
        <v>LIS</v>
      </c>
      <c r="C14" s="70"/>
      <c r="D14" s="70"/>
      <c r="E14" s="70"/>
      <c r="F14" s="70"/>
      <c r="G14" s="70"/>
      <c r="H14" s="53">
        <f t="shared" si="0"/>
        <v>0</v>
      </c>
      <c r="I14" s="74"/>
      <c r="J14" s="74"/>
      <c r="K14" s="22">
        <f t="shared" si="1"/>
        <v>0</v>
      </c>
      <c r="L14" s="23">
        <f t="shared" si="4"/>
        <v>0</v>
      </c>
      <c r="M14" s="22" t="e">
        <f t="shared" si="2"/>
        <v>#DIV/0!</v>
      </c>
      <c r="N14" s="120"/>
    </row>
    <row r="15" spans="1:14" x14ac:dyDescent="0.25">
      <c r="A15" s="71"/>
      <c r="B15" s="71" t="str">
        <f t="shared" si="3"/>
        <v>LIS</v>
      </c>
      <c r="C15" s="48"/>
      <c r="D15" s="48"/>
      <c r="E15" s="48"/>
      <c r="F15" s="48"/>
      <c r="G15" s="48"/>
      <c r="H15" s="53">
        <f t="shared" si="0"/>
        <v>0</v>
      </c>
      <c r="I15" s="48"/>
      <c r="J15" s="48"/>
      <c r="K15" s="22">
        <f t="shared" si="1"/>
        <v>0</v>
      </c>
      <c r="L15" s="23">
        <f t="shared" si="4"/>
        <v>0</v>
      </c>
      <c r="M15" s="22" t="e">
        <f t="shared" si="2"/>
        <v>#DIV/0!</v>
      </c>
      <c r="N15" s="120"/>
    </row>
    <row r="16" spans="1:14" x14ac:dyDescent="0.25">
      <c r="A16" s="207" t="s">
        <v>26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8"/>
    </row>
    <row r="17" spans="1:14" x14ac:dyDescent="0.25">
      <c r="A17" s="193"/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5"/>
    </row>
    <row r="18" spans="1:14" x14ac:dyDescent="0.25">
      <c r="A18" s="196"/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8"/>
    </row>
    <row r="19" spans="1:14" x14ac:dyDescent="0.25">
      <c r="A19" s="196"/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8"/>
    </row>
    <row r="20" spans="1:14" x14ac:dyDescent="0.25">
      <c r="A20" s="196"/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8"/>
    </row>
    <row r="21" spans="1:14" x14ac:dyDescent="0.25">
      <c r="A21" s="199"/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1"/>
    </row>
    <row r="22" spans="1:14" x14ac:dyDescent="0.25">
      <c r="A22" s="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/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</sheetData>
  <mergeCells count="7">
    <mergeCell ref="A17:N21"/>
    <mergeCell ref="G1:I1"/>
    <mergeCell ref="G2:I2"/>
    <mergeCell ref="A3:F3"/>
    <mergeCell ref="H3:J3"/>
    <mergeCell ref="A4:F4"/>
    <mergeCell ref="A16:N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Y34"/>
  <sheetViews>
    <sheetView workbookViewId="0">
      <selection activeCell="N1" sqref="N1"/>
    </sheetView>
  </sheetViews>
  <sheetFormatPr defaultRowHeight="15" x14ac:dyDescent="0.25"/>
  <cols>
    <col min="4" max="4" width="7.85546875" customWidth="1"/>
    <col min="10" max="10" width="12.42578125" customWidth="1"/>
  </cols>
  <sheetData>
    <row r="1" spans="1:25" ht="45" x14ac:dyDescent="0.25">
      <c r="A1" s="4"/>
      <c r="B1" s="7"/>
      <c r="C1" s="7"/>
      <c r="D1" s="7"/>
      <c r="E1" s="27" t="s">
        <v>130</v>
      </c>
      <c r="F1" s="75" t="s">
        <v>1</v>
      </c>
      <c r="G1" s="202" t="s">
        <v>24</v>
      </c>
      <c r="H1" s="203"/>
      <c r="I1" s="204"/>
      <c r="J1" s="81" t="s">
        <v>39</v>
      </c>
      <c r="K1" s="118" t="s">
        <v>47</v>
      </c>
      <c r="L1" s="77" t="s">
        <v>3</v>
      </c>
      <c r="M1" s="76" t="s">
        <v>4</v>
      </c>
      <c r="N1" s="4"/>
    </row>
    <row r="2" spans="1:25" ht="15.75" thickBot="1" x14ac:dyDescent="0.3">
      <c r="A2" s="4"/>
      <c r="B2" s="7"/>
      <c r="C2" s="7"/>
      <c r="D2" s="7"/>
      <c r="E2" s="4"/>
      <c r="F2" s="48" t="s">
        <v>46</v>
      </c>
      <c r="G2" s="205" t="str">
        <f>'2019-2020 Summary'!B2</f>
        <v>LIS</v>
      </c>
      <c r="H2" s="205"/>
      <c r="I2" s="205"/>
      <c r="J2" s="50">
        <f>'2019-2020 Summary'!C2</f>
        <v>0.6</v>
      </c>
      <c r="K2" s="5">
        <f>SUM(K7:K15)</f>
        <v>1.1733333333333333E-2</v>
      </c>
      <c r="L2" s="5">
        <f>SUM(L7:L15)</f>
        <v>0.16426666666666664</v>
      </c>
      <c r="M2" s="8">
        <f>L2/K2</f>
        <v>13.999999999999998</v>
      </c>
      <c r="N2" s="4"/>
      <c r="R2" s="93" t="s">
        <v>48</v>
      </c>
      <c r="S2" s="93" t="s">
        <v>48</v>
      </c>
      <c r="T2" s="93" t="s">
        <v>49</v>
      </c>
      <c r="U2" s="93" t="s">
        <v>49</v>
      </c>
      <c r="V2" s="93" t="s">
        <v>49</v>
      </c>
      <c r="W2" s="93" t="s">
        <v>50</v>
      </c>
      <c r="X2" s="93" t="s">
        <v>50</v>
      </c>
      <c r="Y2" s="93" t="s">
        <v>51</v>
      </c>
    </row>
    <row r="3" spans="1:25" x14ac:dyDescent="0.25">
      <c r="A3" s="200"/>
      <c r="B3" s="200"/>
      <c r="C3" s="200"/>
      <c r="D3" s="200"/>
      <c r="E3" s="200"/>
      <c r="F3" s="200"/>
      <c r="G3" s="87"/>
      <c r="H3" s="141"/>
      <c r="I3" s="141"/>
      <c r="J3" s="142"/>
      <c r="K3" s="5"/>
      <c r="L3" s="9"/>
      <c r="M3" s="9"/>
      <c r="N3" s="4"/>
      <c r="R3" s="179" t="s">
        <v>52</v>
      </c>
      <c r="S3" s="179" t="s">
        <v>53</v>
      </c>
      <c r="T3" s="179" t="s">
        <v>54</v>
      </c>
      <c r="U3" s="179" t="s">
        <v>55</v>
      </c>
      <c r="V3" s="179" t="s">
        <v>56</v>
      </c>
      <c r="W3" s="179" t="s">
        <v>57</v>
      </c>
      <c r="X3" s="179" t="s">
        <v>58</v>
      </c>
      <c r="Y3" s="181" t="s">
        <v>59</v>
      </c>
    </row>
    <row r="4" spans="1:25" ht="15.75" thickBot="1" x14ac:dyDescent="0.3">
      <c r="A4" s="206" t="s">
        <v>6</v>
      </c>
      <c r="B4" s="206"/>
      <c r="C4" s="206"/>
      <c r="D4" s="206"/>
      <c r="E4" s="206"/>
      <c r="F4" s="206"/>
      <c r="G4" s="1"/>
      <c r="H4" s="10"/>
      <c r="I4" s="21"/>
      <c r="J4" s="11"/>
      <c r="K4" s="12"/>
      <c r="L4" s="13"/>
      <c r="M4" s="13"/>
      <c r="N4" s="4"/>
      <c r="R4" s="209"/>
      <c r="S4" s="210"/>
      <c r="T4" s="180"/>
      <c r="U4" s="209"/>
      <c r="V4" s="209"/>
      <c r="W4" s="209"/>
      <c r="X4" s="209"/>
      <c r="Y4" s="182"/>
    </row>
    <row r="5" spans="1:25" x14ac:dyDescent="0.25">
      <c r="A5" s="4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14"/>
      <c r="N5" s="4"/>
      <c r="R5" s="94"/>
      <c r="S5" s="95"/>
      <c r="T5" s="95"/>
    </row>
    <row r="6" spans="1:25" ht="105.75" thickBot="1" x14ac:dyDescent="0.3">
      <c r="A6" s="79" t="s">
        <v>131</v>
      </c>
      <c r="B6" s="78" t="s">
        <v>7</v>
      </c>
      <c r="C6" s="79" t="s">
        <v>28</v>
      </c>
      <c r="D6" s="80" t="s">
        <v>132</v>
      </c>
      <c r="E6" s="80" t="s">
        <v>9</v>
      </c>
      <c r="F6" s="80" t="s">
        <v>25</v>
      </c>
      <c r="G6" s="81" t="s">
        <v>10</v>
      </c>
      <c r="H6" s="80" t="s">
        <v>11</v>
      </c>
      <c r="I6" s="82" t="s">
        <v>23</v>
      </c>
      <c r="J6" s="80" t="s">
        <v>32</v>
      </c>
      <c r="K6" s="83" t="s">
        <v>22</v>
      </c>
      <c r="L6" s="84" t="s">
        <v>12</v>
      </c>
      <c r="M6" s="76" t="s">
        <v>4</v>
      </c>
      <c r="N6" s="85" t="s">
        <v>13</v>
      </c>
      <c r="Q6" s="96" t="s">
        <v>60</v>
      </c>
      <c r="R6" s="97"/>
      <c r="S6" s="98"/>
      <c r="T6" s="98"/>
    </row>
    <row r="7" spans="1:25" ht="75" x14ac:dyDescent="0.25">
      <c r="A7" s="71" t="s">
        <v>20</v>
      </c>
      <c r="B7" s="71" t="str">
        <f>$G$2</f>
        <v>LIS</v>
      </c>
      <c r="C7" s="51" t="s">
        <v>144</v>
      </c>
      <c r="D7" s="51" t="s">
        <v>146</v>
      </c>
      <c r="E7" s="51">
        <v>30</v>
      </c>
      <c r="F7" s="52">
        <v>28</v>
      </c>
      <c r="G7" s="51">
        <v>2</v>
      </c>
      <c r="H7" s="53">
        <f t="shared" ref="H7:H15" si="0">F7*G7</f>
        <v>56</v>
      </c>
      <c r="I7" s="54">
        <v>8.7999999999999995E-2</v>
      </c>
      <c r="J7" s="55">
        <v>8.7999999999999995E-2</v>
      </c>
      <c r="K7" s="22">
        <f t="shared" ref="K7:K15" si="1">G7*J7/15</f>
        <v>1.1733333333333333E-2</v>
      </c>
      <c r="L7" s="23">
        <f>(H7*I7*17.5)/525</f>
        <v>0.16426666666666664</v>
      </c>
      <c r="M7" s="22">
        <f t="shared" ref="M7:M15" si="2">L7/K7</f>
        <v>13.999999999999998</v>
      </c>
      <c r="N7" s="119" t="s">
        <v>145</v>
      </c>
      <c r="Q7" s="99" t="s">
        <v>61</v>
      </c>
      <c r="R7" s="169" t="s">
        <v>62</v>
      </c>
      <c r="S7" s="183" t="s">
        <v>63</v>
      </c>
      <c r="T7" s="183" t="s">
        <v>64</v>
      </c>
      <c r="U7" s="155" t="s">
        <v>65</v>
      </c>
      <c r="V7" s="172" t="s">
        <v>66</v>
      </c>
      <c r="W7" s="172" t="s">
        <v>67</v>
      </c>
      <c r="X7" s="149" t="s">
        <v>68</v>
      </c>
      <c r="Y7" s="149" t="s">
        <v>69</v>
      </c>
    </row>
    <row r="8" spans="1:25" x14ac:dyDescent="0.25">
      <c r="A8" s="71"/>
      <c r="B8" s="71" t="str">
        <f t="shared" ref="B8:B15" si="3">$G$2</f>
        <v>LIS</v>
      </c>
      <c r="C8" s="51"/>
      <c r="D8" s="51"/>
      <c r="E8" s="51"/>
      <c r="F8" s="52"/>
      <c r="G8" s="51"/>
      <c r="H8" s="53">
        <f t="shared" si="0"/>
        <v>0</v>
      </c>
      <c r="I8" s="54"/>
      <c r="J8" s="55"/>
      <c r="K8" s="22">
        <f t="shared" si="1"/>
        <v>0</v>
      </c>
      <c r="L8" s="23">
        <f t="shared" ref="L7:L15" si="4">(F8*G8*17.5)/525</f>
        <v>0</v>
      </c>
      <c r="M8" s="22" t="e">
        <f t="shared" si="2"/>
        <v>#DIV/0!</v>
      </c>
      <c r="N8" s="120"/>
      <c r="Q8" s="100" t="s">
        <v>70</v>
      </c>
      <c r="R8" s="217"/>
      <c r="S8" s="170"/>
      <c r="T8" s="170"/>
      <c r="U8" s="156"/>
      <c r="V8" s="219"/>
      <c r="W8" s="219"/>
      <c r="X8" s="150"/>
      <c r="Y8" s="150"/>
    </row>
    <row r="9" spans="1:25" x14ac:dyDescent="0.25">
      <c r="A9" s="71"/>
      <c r="B9" s="71" t="str">
        <f t="shared" si="3"/>
        <v>LIS</v>
      </c>
      <c r="C9" s="51"/>
      <c r="D9" s="51"/>
      <c r="E9" s="51"/>
      <c r="F9" s="52"/>
      <c r="G9" s="51"/>
      <c r="H9" s="53">
        <f t="shared" si="0"/>
        <v>0</v>
      </c>
      <c r="I9" s="54"/>
      <c r="J9" s="55"/>
      <c r="K9" s="22">
        <f t="shared" si="1"/>
        <v>0</v>
      </c>
      <c r="L9" s="23">
        <f t="shared" si="4"/>
        <v>0</v>
      </c>
      <c r="M9" s="22" t="e">
        <f t="shared" si="2"/>
        <v>#DIV/0!</v>
      </c>
      <c r="N9" s="120"/>
      <c r="Q9" s="100" t="s">
        <v>71</v>
      </c>
      <c r="R9" s="218"/>
      <c r="S9" s="170"/>
      <c r="T9" s="170"/>
      <c r="U9" s="156"/>
      <c r="V9" s="220"/>
      <c r="W9" s="220"/>
      <c r="X9" s="150"/>
      <c r="Y9" s="150"/>
    </row>
    <row r="10" spans="1:25" x14ac:dyDescent="0.25">
      <c r="A10" s="71"/>
      <c r="B10" s="71" t="str">
        <f t="shared" si="3"/>
        <v>LIS</v>
      </c>
      <c r="C10" s="51"/>
      <c r="D10" s="51"/>
      <c r="E10" s="51"/>
      <c r="F10" s="52"/>
      <c r="G10" s="51"/>
      <c r="H10" s="53">
        <f t="shared" si="0"/>
        <v>0</v>
      </c>
      <c r="I10" s="54"/>
      <c r="J10" s="55"/>
      <c r="K10" s="22">
        <f t="shared" si="1"/>
        <v>0</v>
      </c>
      <c r="L10" s="23">
        <f t="shared" si="4"/>
        <v>0</v>
      </c>
      <c r="M10" s="22" t="e">
        <f t="shared" si="2"/>
        <v>#DIV/0!</v>
      </c>
      <c r="N10" s="120"/>
      <c r="Q10" s="100" t="s">
        <v>72</v>
      </c>
      <c r="R10" s="211" t="s">
        <v>73</v>
      </c>
      <c r="S10" s="170"/>
      <c r="T10" s="170"/>
      <c r="U10" s="157"/>
      <c r="V10" s="214" t="s">
        <v>74</v>
      </c>
      <c r="W10" s="214" t="s">
        <v>75</v>
      </c>
      <c r="X10" s="151"/>
      <c r="Y10" s="150"/>
    </row>
    <row r="11" spans="1:25" x14ac:dyDescent="0.25">
      <c r="A11" s="71"/>
      <c r="B11" s="71" t="str">
        <f t="shared" si="3"/>
        <v>LIS</v>
      </c>
      <c r="C11" s="71"/>
      <c r="D11" s="71"/>
      <c r="E11" s="51"/>
      <c r="F11" s="52"/>
      <c r="G11" s="51"/>
      <c r="H11" s="53">
        <f t="shared" si="0"/>
        <v>0</v>
      </c>
      <c r="I11" s="54"/>
      <c r="J11" s="55"/>
      <c r="K11" s="22">
        <f t="shared" si="1"/>
        <v>0</v>
      </c>
      <c r="L11" s="23">
        <f t="shared" si="4"/>
        <v>0</v>
      </c>
      <c r="M11" s="22" t="e">
        <f t="shared" si="2"/>
        <v>#DIV/0!</v>
      </c>
      <c r="N11" s="120"/>
      <c r="Q11" s="100" t="s">
        <v>76</v>
      </c>
      <c r="R11" s="212"/>
      <c r="S11" s="170"/>
      <c r="T11" s="170"/>
      <c r="U11" s="155" t="s">
        <v>77</v>
      </c>
      <c r="V11" s="215"/>
      <c r="W11" s="215"/>
      <c r="X11" s="149" t="s">
        <v>77</v>
      </c>
      <c r="Y11" s="151"/>
    </row>
    <row r="12" spans="1:25" ht="15.75" thickBot="1" x14ac:dyDescent="0.3">
      <c r="A12" s="71"/>
      <c r="B12" s="71" t="str">
        <f t="shared" si="3"/>
        <v>LIS</v>
      </c>
      <c r="C12" s="70"/>
      <c r="D12" s="70"/>
      <c r="E12" s="70"/>
      <c r="F12" s="70"/>
      <c r="G12" s="70"/>
      <c r="H12" s="53">
        <f t="shared" si="0"/>
        <v>0</v>
      </c>
      <c r="I12" s="74"/>
      <c r="J12" s="74"/>
      <c r="K12" s="22">
        <f t="shared" si="1"/>
        <v>0</v>
      </c>
      <c r="L12" s="23">
        <f t="shared" si="4"/>
        <v>0</v>
      </c>
      <c r="M12" s="22" t="e">
        <f t="shared" si="2"/>
        <v>#DIV/0!</v>
      </c>
      <c r="N12" s="120"/>
      <c r="Q12" s="100" t="s">
        <v>78</v>
      </c>
      <c r="R12" s="213"/>
      <c r="S12" s="184"/>
      <c r="T12" s="170"/>
      <c r="U12" s="156"/>
      <c r="V12" s="216"/>
      <c r="W12" s="216"/>
      <c r="X12" s="150"/>
      <c r="Y12" s="101"/>
    </row>
    <row r="13" spans="1:25" x14ac:dyDescent="0.25">
      <c r="A13" s="71"/>
      <c r="B13" s="71" t="str">
        <f t="shared" si="3"/>
        <v>LIS</v>
      </c>
      <c r="C13" s="70"/>
      <c r="D13" s="70"/>
      <c r="E13" s="70"/>
      <c r="F13" s="70"/>
      <c r="G13" s="70"/>
      <c r="H13" s="53">
        <f t="shared" si="0"/>
        <v>0</v>
      </c>
      <c r="I13" s="74"/>
      <c r="J13" s="74"/>
      <c r="K13" s="22">
        <f t="shared" si="1"/>
        <v>0</v>
      </c>
      <c r="L13" s="23">
        <f t="shared" si="4"/>
        <v>0</v>
      </c>
      <c r="M13" s="22" t="e">
        <f t="shared" si="2"/>
        <v>#DIV/0!</v>
      </c>
      <c r="N13" s="120"/>
      <c r="Q13" s="100" t="s">
        <v>79</v>
      </c>
      <c r="R13" s="211" t="s">
        <v>80</v>
      </c>
      <c r="S13" s="102"/>
      <c r="T13" s="170"/>
      <c r="U13" s="156"/>
      <c r="V13" s="214" t="s">
        <v>81</v>
      </c>
      <c r="W13" s="214" t="s">
        <v>82</v>
      </c>
      <c r="X13" s="150"/>
      <c r="Y13" s="101"/>
    </row>
    <row r="14" spans="1:25" ht="15.75" thickBot="1" x14ac:dyDescent="0.3">
      <c r="A14" s="71"/>
      <c r="B14" s="71" t="str">
        <f t="shared" si="3"/>
        <v>LIS</v>
      </c>
      <c r="C14" s="70"/>
      <c r="D14" s="70"/>
      <c r="E14" s="70"/>
      <c r="F14" s="70"/>
      <c r="G14" s="70"/>
      <c r="H14" s="53">
        <f t="shared" si="0"/>
        <v>0</v>
      </c>
      <c r="I14" s="74"/>
      <c r="J14" s="74"/>
      <c r="K14" s="22">
        <f t="shared" si="1"/>
        <v>0</v>
      </c>
      <c r="L14" s="23">
        <f t="shared" si="4"/>
        <v>0</v>
      </c>
      <c r="M14" s="22" t="e">
        <f t="shared" si="2"/>
        <v>#DIV/0!</v>
      </c>
      <c r="N14" s="120"/>
      <c r="Q14" s="100" t="s">
        <v>83</v>
      </c>
      <c r="R14" s="212"/>
      <c r="S14" s="102"/>
      <c r="T14" s="184"/>
      <c r="U14" s="157"/>
      <c r="V14" s="215"/>
      <c r="W14" s="215"/>
      <c r="X14" s="151"/>
      <c r="Y14" s="101"/>
    </row>
    <row r="15" spans="1:25" x14ac:dyDescent="0.25">
      <c r="A15" s="71"/>
      <c r="B15" s="71" t="str">
        <f t="shared" si="3"/>
        <v>LIS</v>
      </c>
      <c r="C15" s="48"/>
      <c r="D15" s="48"/>
      <c r="E15" s="48"/>
      <c r="F15" s="48"/>
      <c r="G15" s="48"/>
      <c r="H15" s="53">
        <f t="shared" si="0"/>
        <v>0</v>
      </c>
      <c r="I15" s="48"/>
      <c r="J15" s="48"/>
      <c r="K15" s="22">
        <f t="shared" si="1"/>
        <v>0</v>
      </c>
      <c r="L15" s="23">
        <f t="shared" si="4"/>
        <v>0</v>
      </c>
      <c r="M15" s="22" t="e">
        <f t="shared" si="2"/>
        <v>#DIV/0!</v>
      </c>
      <c r="N15" s="120"/>
      <c r="Q15" s="103" t="s">
        <v>84</v>
      </c>
      <c r="R15" s="213"/>
      <c r="S15" s="102"/>
      <c r="T15" s="104"/>
      <c r="U15" s="101"/>
      <c r="V15" s="216"/>
      <c r="W15" s="216"/>
      <c r="X15" s="101"/>
      <c r="Y15" s="101"/>
    </row>
    <row r="16" spans="1:25" x14ac:dyDescent="0.25">
      <c r="A16" s="207" t="s">
        <v>26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8"/>
      <c r="Q16" s="105" t="s">
        <v>85</v>
      </c>
      <c r="R16" s="175" t="s">
        <v>86</v>
      </c>
      <c r="S16" s="175" t="s">
        <v>86</v>
      </c>
      <c r="T16" s="226" t="s">
        <v>86</v>
      </c>
      <c r="U16" s="221" t="s">
        <v>86</v>
      </c>
      <c r="V16" s="221" t="s">
        <v>86</v>
      </c>
      <c r="W16" s="221" t="s">
        <v>86</v>
      </c>
      <c r="X16" s="221" t="s">
        <v>86</v>
      </c>
      <c r="Y16" s="166" t="s">
        <v>86</v>
      </c>
    </row>
    <row r="17" spans="1:25" ht="15.75" thickBot="1" x14ac:dyDescent="0.3">
      <c r="A17" s="193"/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5"/>
      <c r="Q17" s="105" t="s">
        <v>87</v>
      </c>
      <c r="R17" s="225"/>
      <c r="S17" s="225"/>
      <c r="T17" s="227"/>
      <c r="U17" s="221"/>
      <c r="V17" s="221"/>
      <c r="W17" s="221"/>
      <c r="X17" s="221"/>
      <c r="Y17" s="167"/>
    </row>
    <row r="18" spans="1:25" ht="15.75" thickBot="1" x14ac:dyDescent="0.3">
      <c r="A18" s="196"/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8"/>
      <c r="Q18" s="106" t="s">
        <v>88</v>
      </c>
      <c r="R18" s="222" t="s">
        <v>89</v>
      </c>
      <c r="S18" s="158" t="s">
        <v>90</v>
      </c>
      <c r="T18" s="158" t="s">
        <v>91</v>
      </c>
      <c r="U18" s="223" t="s">
        <v>92</v>
      </c>
      <c r="V18" s="224" t="s">
        <v>93</v>
      </c>
      <c r="W18" s="224" t="s">
        <v>94</v>
      </c>
      <c r="X18" s="224" t="s">
        <v>95</v>
      </c>
      <c r="Y18" s="149" t="s">
        <v>96</v>
      </c>
    </row>
    <row r="19" spans="1:25" ht="15.75" thickBot="1" x14ac:dyDescent="0.3">
      <c r="A19" s="196"/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8"/>
      <c r="Q19" s="107" t="s">
        <v>97</v>
      </c>
      <c r="R19" s="222"/>
      <c r="S19" s="159"/>
      <c r="T19" s="217"/>
      <c r="U19" s="223"/>
      <c r="V19" s="224"/>
      <c r="W19" s="224"/>
      <c r="X19" s="224"/>
      <c r="Y19" s="150"/>
    </row>
    <row r="20" spans="1:25" ht="15.75" thickBot="1" x14ac:dyDescent="0.3">
      <c r="A20" s="196"/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8"/>
      <c r="Q20" s="107" t="s">
        <v>98</v>
      </c>
      <c r="R20" s="222"/>
      <c r="S20" s="159"/>
      <c r="T20" s="217"/>
      <c r="U20" s="223"/>
      <c r="V20" s="224"/>
      <c r="W20" s="224"/>
      <c r="X20" s="224"/>
      <c r="Y20" s="150"/>
    </row>
    <row r="21" spans="1:25" ht="15.75" thickBot="1" x14ac:dyDescent="0.3">
      <c r="A21" s="199"/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1"/>
      <c r="Q21" s="107" t="s">
        <v>99</v>
      </c>
      <c r="R21" s="222" t="s">
        <v>100</v>
      </c>
      <c r="S21" s="159"/>
      <c r="T21" s="217"/>
      <c r="U21" s="155"/>
      <c r="V21" s="224" t="s">
        <v>101</v>
      </c>
      <c r="W21" s="224" t="s">
        <v>102</v>
      </c>
      <c r="X21" s="224"/>
      <c r="Y21" s="150"/>
    </row>
    <row r="22" spans="1:25" ht="15.75" thickBot="1" x14ac:dyDescent="0.3">
      <c r="A22" s="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/>
      <c r="Q22" s="107" t="s">
        <v>103</v>
      </c>
      <c r="R22" s="222"/>
      <c r="S22" s="159"/>
      <c r="T22" s="217"/>
      <c r="U22" s="158" t="s">
        <v>104</v>
      </c>
      <c r="V22" s="223"/>
      <c r="W22" s="224"/>
      <c r="X22" s="149" t="s">
        <v>105</v>
      </c>
      <c r="Y22" s="150"/>
    </row>
    <row r="23" spans="1:25" ht="15.75" thickBo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Q23" s="107" t="s">
        <v>106</v>
      </c>
      <c r="R23" s="222"/>
      <c r="S23" s="160"/>
      <c r="T23" s="217"/>
      <c r="U23" s="159"/>
      <c r="V23" s="223"/>
      <c r="W23" s="224"/>
      <c r="X23" s="150"/>
      <c r="Y23" s="151"/>
    </row>
    <row r="24" spans="1:25" ht="15.75" thickBo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Q24" s="107" t="s">
        <v>107</v>
      </c>
      <c r="R24" s="222" t="s">
        <v>108</v>
      </c>
      <c r="S24" s="102"/>
      <c r="T24" s="217"/>
      <c r="U24" s="159"/>
      <c r="V24" s="223" t="s">
        <v>109</v>
      </c>
      <c r="W24" s="224" t="s">
        <v>110</v>
      </c>
      <c r="X24" s="150"/>
      <c r="Y24" s="101"/>
    </row>
    <row r="25" spans="1:25" ht="15.75" thickBo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Q25" s="107" t="s">
        <v>111</v>
      </c>
      <c r="R25" s="222"/>
      <c r="S25" s="102"/>
      <c r="T25" s="210"/>
      <c r="U25" s="160"/>
      <c r="V25" s="223"/>
      <c r="W25" s="224"/>
      <c r="X25" s="151"/>
      <c r="Y25" s="101"/>
    </row>
    <row r="26" spans="1:25" ht="15.75" thickBo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Q26" s="108" t="s">
        <v>112</v>
      </c>
      <c r="R26" s="222"/>
      <c r="S26" s="102"/>
      <c r="T26" s="109"/>
      <c r="U26" s="110"/>
      <c r="V26" s="224"/>
      <c r="W26" s="224"/>
      <c r="X26" s="111"/>
      <c r="Y26" s="101"/>
    </row>
    <row r="27" spans="1:25" ht="15.75" thickBo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Q27" s="112" t="s">
        <v>113</v>
      </c>
      <c r="R27" s="222" t="s">
        <v>114</v>
      </c>
      <c r="S27" s="229" t="s">
        <v>114</v>
      </c>
      <c r="T27" s="149" t="s">
        <v>115</v>
      </c>
      <c r="U27" s="155" t="s">
        <v>116</v>
      </c>
      <c r="V27" s="228" t="s">
        <v>117</v>
      </c>
      <c r="W27" s="228" t="s">
        <v>118</v>
      </c>
      <c r="X27" s="149" t="s">
        <v>119</v>
      </c>
      <c r="Y27" s="149" t="s">
        <v>120</v>
      </c>
    </row>
    <row r="28" spans="1:25" ht="15.75" thickBo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Q28" s="112" t="s">
        <v>121</v>
      </c>
      <c r="R28" s="222"/>
      <c r="S28" s="230"/>
      <c r="T28" s="150"/>
      <c r="U28" s="156"/>
      <c r="V28" s="228"/>
      <c r="W28" s="228"/>
      <c r="X28" s="150"/>
      <c r="Y28" s="150"/>
    </row>
    <row r="29" spans="1:25" ht="15.75" thickBo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Q29" s="112" t="s">
        <v>122</v>
      </c>
      <c r="R29" s="222"/>
      <c r="S29" s="230"/>
      <c r="T29" s="150"/>
      <c r="U29" s="156"/>
      <c r="V29" s="228"/>
      <c r="W29" s="228"/>
      <c r="X29" s="150"/>
      <c r="Y29" s="150"/>
    </row>
    <row r="30" spans="1:25" ht="15.75" thickBot="1" x14ac:dyDescent="0.3">
      <c r="Q30" s="112" t="s">
        <v>123</v>
      </c>
      <c r="R30" s="222"/>
      <c r="S30" s="230"/>
      <c r="T30" s="150"/>
      <c r="U30" s="156"/>
      <c r="V30" s="228" t="s">
        <v>124</v>
      </c>
      <c r="W30" s="228" t="s">
        <v>125</v>
      </c>
      <c r="X30" s="150"/>
      <c r="Y30" s="150"/>
    </row>
    <row r="31" spans="1:25" ht="15.75" thickBot="1" x14ac:dyDescent="0.3">
      <c r="Q31" s="112" t="s">
        <v>126</v>
      </c>
      <c r="R31" s="222"/>
      <c r="S31" s="230"/>
      <c r="T31" s="150"/>
      <c r="U31" s="157"/>
      <c r="V31" s="228"/>
      <c r="W31" s="228"/>
      <c r="X31" s="151"/>
      <c r="Y31" s="151"/>
    </row>
    <row r="32" spans="1:25" ht="15.75" thickBot="1" x14ac:dyDescent="0.3">
      <c r="Q32" s="113" t="s">
        <v>127</v>
      </c>
      <c r="R32" s="222"/>
      <c r="S32" s="231"/>
      <c r="T32" s="150"/>
      <c r="U32" s="114"/>
      <c r="V32" s="228"/>
      <c r="W32" s="228"/>
      <c r="X32" s="115"/>
    </row>
    <row r="33" spans="17:20" ht="15.75" thickTop="1" x14ac:dyDescent="0.25">
      <c r="Q33" s="116" t="s">
        <v>128</v>
      </c>
      <c r="R33" s="117"/>
      <c r="S33" s="95"/>
      <c r="T33" s="150"/>
    </row>
    <row r="34" spans="17:20" x14ac:dyDescent="0.25">
      <c r="Q34" s="116" t="s">
        <v>129</v>
      </c>
      <c r="T34" s="151"/>
    </row>
  </sheetData>
  <mergeCells count="65">
    <mergeCell ref="X27:X31"/>
    <mergeCell ref="Y27:Y31"/>
    <mergeCell ref="V30:V32"/>
    <mergeCell ref="W30:W32"/>
    <mergeCell ref="R27:R32"/>
    <mergeCell ref="S27:S32"/>
    <mergeCell ref="T27:T34"/>
    <mergeCell ref="U27:U31"/>
    <mergeCell ref="V27:V29"/>
    <mergeCell ref="W27:W29"/>
    <mergeCell ref="X18:X21"/>
    <mergeCell ref="Y18:Y23"/>
    <mergeCell ref="R21:R23"/>
    <mergeCell ref="V21:V23"/>
    <mergeCell ref="W21:W23"/>
    <mergeCell ref="U22:U25"/>
    <mergeCell ref="X22:X25"/>
    <mergeCell ref="R24:R26"/>
    <mergeCell ref="V24:V26"/>
    <mergeCell ref="W24:W26"/>
    <mergeCell ref="W16:W17"/>
    <mergeCell ref="X16:X17"/>
    <mergeCell ref="Y16:Y17"/>
    <mergeCell ref="A17:N21"/>
    <mergeCell ref="R18:R20"/>
    <mergeCell ref="S18:S23"/>
    <mergeCell ref="T18:T25"/>
    <mergeCell ref="U18:U21"/>
    <mergeCell ref="V18:V20"/>
    <mergeCell ref="W18:W20"/>
    <mergeCell ref="A16:N16"/>
    <mergeCell ref="R16:R17"/>
    <mergeCell ref="S16:S17"/>
    <mergeCell ref="T16:T17"/>
    <mergeCell ref="U16:U17"/>
    <mergeCell ref="V16:V17"/>
    <mergeCell ref="X7:X10"/>
    <mergeCell ref="Y7:Y11"/>
    <mergeCell ref="R10:R12"/>
    <mergeCell ref="V10:V12"/>
    <mergeCell ref="W10:W12"/>
    <mergeCell ref="U11:U14"/>
    <mergeCell ref="X11:X14"/>
    <mergeCell ref="R13:R15"/>
    <mergeCell ref="V13:V15"/>
    <mergeCell ref="W13:W15"/>
    <mergeCell ref="R7:R9"/>
    <mergeCell ref="S7:S12"/>
    <mergeCell ref="T7:T14"/>
    <mergeCell ref="U7:U10"/>
    <mergeCell ref="V7:V9"/>
    <mergeCell ref="W7:W9"/>
    <mergeCell ref="Y3:Y4"/>
    <mergeCell ref="G1:I1"/>
    <mergeCell ref="G2:I2"/>
    <mergeCell ref="A3:F3"/>
    <mergeCell ref="H3:J3"/>
    <mergeCell ref="R3:R4"/>
    <mergeCell ref="S3:S4"/>
    <mergeCell ref="A4:F4"/>
    <mergeCell ref="T3:T4"/>
    <mergeCell ref="U3:U4"/>
    <mergeCell ref="V3:V4"/>
    <mergeCell ref="W3:W4"/>
    <mergeCell ref="X3:X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Y35"/>
  <sheetViews>
    <sheetView zoomScale="90" zoomScaleNormal="90" workbookViewId="0">
      <pane ySplit="6" topLeftCell="A7" activePane="bottomLeft" state="frozen"/>
      <selection activeCell="N28" sqref="N28"/>
      <selection pane="bottomLeft" activeCell="H3" sqref="H3:K3"/>
    </sheetView>
  </sheetViews>
  <sheetFormatPr defaultColWidth="9.140625" defaultRowHeight="15" x14ac:dyDescent="0.25"/>
  <cols>
    <col min="1" max="1" width="12.5703125" style="4" customWidth="1"/>
    <col min="2" max="2" width="10.140625" style="4" customWidth="1"/>
    <col min="3" max="3" width="17.85546875" style="4" customWidth="1"/>
    <col min="4" max="4" width="12.5703125" style="4" customWidth="1"/>
    <col min="5" max="5" width="9.85546875" style="4" customWidth="1"/>
    <col min="6" max="6" width="11.85546875" style="4" customWidth="1"/>
    <col min="7" max="7" width="9.85546875" style="4" customWidth="1"/>
    <col min="8" max="8" width="7.7109375" style="4" customWidth="1"/>
    <col min="9" max="9" width="8.140625" style="4" customWidth="1"/>
    <col min="10" max="10" width="20.28515625" style="4" bestFit="1" customWidth="1"/>
    <col min="11" max="11" width="14.42578125" style="4" customWidth="1"/>
    <col min="12" max="12" width="9.140625" style="4"/>
    <col min="13" max="13" width="15.42578125" style="4" customWidth="1"/>
    <col min="14" max="14" width="40" style="4" customWidth="1"/>
    <col min="15" max="16384" width="9.140625" style="4"/>
  </cols>
  <sheetData>
    <row r="1" spans="1:25" x14ac:dyDescent="0.25">
      <c r="B1" s="7"/>
      <c r="C1" s="7"/>
      <c r="D1" s="7"/>
      <c r="F1" s="75" t="s">
        <v>1</v>
      </c>
      <c r="G1" s="202" t="s">
        <v>24</v>
      </c>
      <c r="H1" s="203"/>
      <c r="I1" s="204"/>
      <c r="J1" s="75" t="s">
        <v>39</v>
      </c>
      <c r="K1" s="76" t="s">
        <v>47</v>
      </c>
      <c r="L1" s="77" t="s">
        <v>3</v>
      </c>
      <c r="M1" s="76" t="s">
        <v>4</v>
      </c>
    </row>
    <row r="2" spans="1:25" x14ac:dyDescent="0.25">
      <c r="B2" s="7"/>
      <c r="C2" s="7"/>
      <c r="D2" s="7"/>
      <c r="F2" s="48" t="s">
        <v>46</v>
      </c>
      <c r="G2" s="205" t="str">
        <f>'2019-2020 Summary'!B2</f>
        <v>LIS</v>
      </c>
      <c r="H2" s="205"/>
      <c r="I2" s="205"/>
      <c r="J2" s="50">
        <f>'2019-2020 Summary'!C2</f>
        <v>0.6</v>
      </c>
      <c r="K2" s="5">
        <f>SUM(K7:K15)</f>
        <v>0</v>
      </c>
      <c r="L2" s="5">
        <f>SUM(L7:L15)</f>
        <v>0</v>
      </c>
      <c r="M2" s="8" t="e">
        <f>'Other Proposed Additions'!L2/K2</f>
        <v>#DIV/0!</v>
      </c>
      <c r="Q2"/>
      <c r="R2"/>
      <c r="S2"/>
      <c r="T2"/>
      <c r="U2"/>
      <c r="V2"/>
      <c r="W2"/>
      <c r="X2"/>
      <c r="Y2"/>
    </row>
    <row r="3" spans="1:25" ht="19.5" customHeight="1" thickBot="1" x14ac:dyDescent="0.3">
      <c r="A3" s="200"/>
      <c r="B3" s="200"/>
      <c r="C3" s="200"/>
      <c r="D3" s="200"/>
      <c r="E3" s="200"/>
      <c r="F3" s="200"/>
      <c r="G3" s="87"/>
      <c r="H3" s="141"/>
      <c r="I3" s="141"/>
      <c r="J3" s="142"/>
      <c r="K3" s="5"/>
      <c r="L3" s="9"/>
      <c r="M3" s="9"/>
      <c r="P3"/>
      <c r="Q3"/>
      <c r="R3" s="93" t="s">
        <v>48</v>
      </c>
      <c r="S3" s="93" t="s">
        <v>48</v>
      </c>
      <c r="T3" s="93" t="s">
        <v>49</v>
      </c>
      <c r="U3" s="93" t="s">
        <v>49</v>
      </c>
      <c r="V3" s="93" t="s">
        <v>49</v>
      </c>
      <c r="W3" s="93" t="s">
        <v>50</v>
      </c>
      <c r="X3" s="93" t="s">
        <v>50</v>
      </c>
      <c r="Y3" s="93" t="s">
        <v>51</v>
      </c>
    </row>
    <row r="4" spans="1:25" ht="19.5" customHeight="1" x14ac:dyDescent="0.25">
      <c r="A4" s="206" t="s">
        <v>6</v>
      </c>
      <c r="B4" s="206"/>
      <c r="C4" s="206"/>
      <c r="D4" s="206"/>
      <c r="E4" s="206"/>
      <c r="F4" s="206"/>
      <c r="G4" s="1"/>
      <c r="H4" s="10"/>
      <c r="I4" s="21"/>
      <c r="J4" s="11"/>
      <c r="K4" s="12"/>
      <c r="L4" s="13"/>
      <c r="M4" s="13"/>
      <c r="P4"/>
      <c r="Q4"/>
      <c r="R4" s="179" t="s">
        <v>52</v>
      </c>
      <c r="S4" s="179" t="s">
        <v>53</v>
      </c>
      <c r="T4" s="179" t="s">
        <v>54</v>
      </c>
      <c r="U4" s="179" t="s">
        <v>55</v>
      </c>
      <c r="V4" s="179" t="s">
        <v>56</v>
      </c>
      <c r="W4" s="179" t="s">
        <v>57</v>
      </c>
      <c r="X4" s="179" t="s">
        <v>58</v>
      </c>
      <c r="Y4" s="181" t="s">
        <v>59</v>
      </c>
    </row>
    <row r="5" spans="1:25" ht="16.5" customHeight="1" thickBot="1" x14ac:dyDescent="0.3">
      <c r="C5" s="7"/>
      <c r="D5" s="7"/>
      <c r="E5" s="7"/>
      <c r="F5" s="7"/>
      <c r="G5" s="7"/>
      <c r="H5" s="7"/>
      <c r="I5" s="7"/>
      <c r="J5" s="7"/>
      <c r="K5" s="7"/>
      <c r="L5" s="7"/>
      <c r="M5" s="14"/>
      <c r="P5"/>
      <c r="Q5"/>
      <c r="R5" s="209"/>
      <c r="S5" s="210"/>
      <c r="T5" s="180"/>
      <c r="U5" s="209"/>
      <c r="V5" s="209"/>
      <c r="W5" s="209"/>
      <c r="X5" s="209"/>
      <c r="Y5" s="182"/>
    </row>
    <row r="6" spans="1:25" ht="80.45" customHeight="1" x14ac:dyDescent="0.25">
      <c r="A6" s="78" t="s">
        <v>0</v>
      </c>
      <c r="B6" s="78" t="s">
        <v>7</v>
      </c>
      <c r="C6" s="79" t="s">
        <v>28</v>
      </c>
      <c r="D6" s="80" t="s">
        <v>133</v>
      </c>
      <c r="E6" s="80" t="s">
        <v>9</v>
      </c>
      <c r="F6" s="80" t="s">
        <v>25</v>
      </c>
      <c r="G6" s="81" t="s">
        <v>10</v>
      </c>
      <c r="H6" s="80" t="s">
        <v>11</v>
      </c>
      <c r="I6" s="82" t="s">
        <v>23</v>
      </c>
      <c r="J6" s="80" t="s">
        <v>32</v>
      </c>
      <c r="K6" s="83" t="s">
        <v>22</v>
      </c>
      <c r="L6" s="84" t="s">
        <v>12</v>
      </c>
      <c r="M6" s="76" t="s">
        <v>4</v>
      </c>
      <c r="N6" s="85" t="s">
        <v>13</v>
      </c>
      <c r="P6"/>
      <c r="Q6"/>
      <c r="R6" s="94"/>
      <c r="S6" s="95"/>
      <c r="T6" s="95"/>
      <c r="U6"/>
      <c r="V6"/>
      <c r="W6"/>
      <c r="X6"/>
      <c r="Y6"/>
    </row>
    <row r="7" spans="1:25" ht="15.75" customHeight="1" thickBot="1" x14ac:dyDescent="0.3">
      <c r="A7" s="71"/>
      <c r="B7" s="71" t="str">
        <f>$G$2</f>
        <v>LIS</v>
      </c>
      <c r="C7" s="51"/>
      <c r="D7" s="51"/>
      <c r="E7" s="51"/>
      <c r="F7" s="52"/>
      <c r="G7" s="51"/>
      <c r="H7" s="53">
        <f t="shared" ref="H7:H15" si="0">F7*G7</f>
        <v>0</v>
      </c>
      <c r="I7" s="54"/>
      <c r="J7" s="55"/>
      <c r="K7" s="22">
        <f t="shared" ref="K7:K15" si="1">G7*J7/15</f>
        <v>0</v>
      </c>
      <c r="L7" s="23">
        <f t="shared" ref="L7:L15" si="2">(F7*G7*17.5)/525</f>
        <v>0</v>
      </c>
      <c r="M7" s="22" t="e">
        <f t="shared" ref="M7:M15" si="3">L7/K7</f>
        <v>#DIV/0!</v>
      </c>
      <c r="N7" s="119"/>
      <c r="P7"/>
      <c r="Q7" s="96" t="s">
        <v>60</v>
      </c>
      <c r="R7" s="97"/>
      <c r="S7" s="98"/>
      <c r="T7" s="98"/>
      <c r="U7"/>
      <c r="V7"/>
      <c r="W7"/>
      <c r="X7"/>
      <c r="Y7"/>
    </row>
    <row r="8" spans="1:25" ht="15.75" customHeight="1" x14ac:dyDescent="0.25">
      <c r="A8" s="71"/>
      <c r="B8" s="71" t="str">
        <f t="shared" ref="B8:B15" si="4">$G$2</f>
        <v>LIS</v>
      </c>
      <c r="C8" s="51"/>
      <c r="D8" s="51"/>
      <c r="E8" s="51"/>
      <c r="F8" s="52"/>
      <c r="G8" s="51"/>
      <c r="H8" s="53">
        <f t="shared" si="0"/>
        <v>0</v>
      </c>
      <c r="I8" s="54"/>
      <c r="J8" s="55"/>
      <c r="K8" s="22">
        <f t="shared" si="1"/>
        <v>0</v>
      </c>
      <c r="L8" s="23">
        <f t="shared" si="2"/>
        <v>0</v>
      </c>
      <c r="M8" s="22" t="e">
        <f t="shared" si="3"/>
        <v>#DIV/0!</v>
      </c>
      <c r="N8" s="120"/>
      <c r="P8"/>
      <c r="Q8" s="99" t="s">
        <v>61</v>
      </c>
      <c r="R8" s="169" t="s">
        <v>62</v>
      </c>
      <c r="S8" s="183" t="s">
        <v>63</v>
      </c>
      <c r="T8" s="183" t="s">
        <v>64</v>
      </c>
      <c r="U8" s="155" t="s">
        <v>65</v>
      </c>
      <c r="V8" s="172" t="s">
        <v>66</v>
      </c>
      <c r="W8" s="172" t="s">
        <v>67</v>
      </c>
      <c r="X8" s="149" t="s">
        <v>68</v>
      </c>
      <c r="Y8" s="149" t="s">
        <v>69</v>
      </c>
    </row>
    <row r="9" spans="1:25" ht="15.75" customHeight="1" x14ac:dyDescent="0.25">
      <c r="A9" s="71"/>
      <c r="B9" s="71" t="str">
        <f t="shared" si="4"/>
        <v>LIS</v>
      </c>
      <c r="C9" s="51"/>
      <c r="D9" s="51"/>
      <c r="E9" s="51"/>
      <c r="F9" s="52"/>
      <c r="G9" s="51"/>
      <c r="H9" s="53">
        <f t="shared" si="0"/>
        <v>0</v>
      </c>
      <c r="I9" s="54"/>
      <c r="J9" s="55"/>
      <c r="K9" s="22">
        <f t="shared" si="1"/>
        <v>0</v>
      </c>
      <c r="L9" s="23">
        <f t="shared" si="2"/>
        <v>0</v>
      </c>
      <c r="M9" s="22" t="e">
        <f t="shared" si="3"/>
        <v>#DIV/0!</v>
      </c>
      <c r="N9" s="120"/>
      <c r="P9"/>
      <c r="Q9" s="100" t="s">
        <v>70</v>
      </c>
      <c r="R9" s="217"/>
      <c r="S9" s="170"/>
      <c r="T9" s="170"/>
      <c r="U9" s="156"/>
      <c r="V9" s="219"/>
      <c r="W9" s="219"/>
      <c r="X9" s="150"/>
      <c r="Y9" s="150"/>
    </row>
    <row r="10" spans="1:25" ht="15.75" customHeight="1" x14ac:dyDescent="0.25">
      <c r="A10" s="71"/>
      <c r="B10" s="71" t="str">
        <f t="shared" si="4"/>
        <v>LIS</v>
      </c>
      <c r="C10" s="51"/>
      <c r="D10" s="51"/>
      <c r="E10" s="51"/>
      <c r="F10" s="52"/>
      <c r="G10" s="51"/>
      <c r="H10" s="53">
        <f t="shared" si="0"/>
        <v>0</v>
      </c>
      <c r="I10" s="54"/>
      <c r="J10" s="55"/>
      <c r="K10" s="22">
        <f t="shared" si="1"/>
        <v>0</v>
      </c>
      <c r="L10" s="23">
        <f t="shared" si="2"/>
        <v>0</v>
      </c>
      <c r="M10" s="22" t="e">
        <f t="shared" si="3"/>
        <v>#DIV/0!</v>
      </c>
      <c r="N10" s="120"/>
      <c r="P10"/>
      <c r="Q10" s="100" t="s">
        <v>71</v>
      </c>
      <c r="R10" s="218"/>
      <c r="S10" s="170"/>
      <c r="T10" s="170"/>
      <c r="U10" s="156"/>
      <c r="V10" s="220"/>
      <c r="W10" s="220"/>
      <c r="X10" s="150"/>
      <c r="Y10" s="150"/>
    </row>
    <row r="11" spans="1:25" ht="15.75" customHeight="1" x14ac:dyDescent="0.25">
      <c r="A11" s="71"/>
      <c r="B11" s="71" t="str">
        <f t="shared" si="4"/>
        <v>LIS</v>
      </c>
      <c r="C11" s="71"/>
      <c r="D11" s="71"/>
      <c r="E11" s="51"/>
      <c r="F11" s="52"/>
      <c r="G11" s="51"/>
      <c r="H11" s="53">
        <f t="shared" si="0"/>
        <v>0</v>
      </c>
      <c r="I11" s="54"/>
      <c r="J11" s="55"/>
      <c r="K11" s="22">
        <f t="shared" si="1"/>
        <v>0</v>
      </c>
      <c r="L11" s="23">
        <f t="shared" si="2"/>
        <v>0</v>
      </c>
      <c r="M11" s="22" t="e">
        <f t="shared" si="3"/>
        <v>#DIV/0!</v>
      </c>
      <c r="N11" s="120"/>
      <c r="P11"/>
      <c r="Q11" s="100" t="s">
        <v>72</v>
      </c>
      <c r="R11" s="211" t="s">
        <v>73</v>
      </c>
      <c r="S11" s="170"/>
      <c r="T11" s="170"/>
      <c r="U11" s="157"/>
      <c r="V11" s="214" t="s">
        <v>74</v>
      </c>
      <c r="W11" s="214" t="s">
        <v>75</v>
      </c>
      <c r="X11" s="151"/>
      <c r="Y11" s="150"/>
    </row>
    <row r="12" spans="1:25" ht="15.75" customHeight="1" x14ac:dyDescent="0.25">
      <c r="A12" s="71"/>
      <c r="B12" s="71" t="str">
        <f t="shared" si="4"/>
        <v>LIS</v>
      </c>
      <c r="C12" s="70"/>
      <c r="D12" s="70"/>
      <c r="E12" s="70"/>
      <c r="F12" s="70"/>
      <c r="G12" s="70"/>
      <c r="H12" s="53">
        <f t="shared" si="0"/>
        <v>0</v>
      </c>
      <c r="I12" s="74"/>
      <c r="J12" s="74"/>
      <c r="K12" s="22">
        <f t="shared" si="1"/>
        <v>0</v>
      </c>
      <c r="L12" s="23">
        <f t="shared" si="2"/>
        <v>0</v>
      </c>
      <c r="M12" s="22" t="e">
        <f t="shared" si="3"/>
        <v>#DIV/0!</v>
      </c>
      <c r="N12" s="120"/>
      <c r="P12"/>
      <c r="Q12" s="100" t="s">
        <v>76</v>
      </c>
      <c r="R12" s="212"/>
      <c r="S12" s="170"/>
      <c r="T12" s="170"/>
      <c r="U12" s="155" t="s">
        <v>77</v>
      </c>
      <c r="V12" s="215"/>
      <c r="W12" s="215"/>
      <c r="X12" s="149" t="s">
        <v>77</v>
      </c>
      <c r="Y12" s="151"/>
    </row>
    <row r="13" spans="1:25" ht="15.75" customHeight="1" thickBot="1" x14ac:dyDescent="0.3">
      <c r="A13" s="71"/>
      <c r="B13" s="71" t="str">
        <f t="shared" si="4"/>
        <v>LIS</v>
      </c>
      <c r="C13" s="70"/>
      <c r="D13" s="70"/>
      <c r="E13" s="70"/>
      <c r="F13" s="70"/>
      <c r="G13" s="70"/>
      <c r="H13" s="53">
        <f t="shared" si="0"/>
        <v>0</v>
      </c>
      <c r="I13" s="74"/>
      <c r="J13" s="74"/>
      <c r="K13" s="22">
        <f t="shared" si="1"/>
        <v>0</v>
      </c>
      <c r="L13" s="23">
        <f t="shared" si="2"/>
        <v>0</v>
      </c>
      <c r="M13" s="22" t="e">
        <f t="shared" si="3"/>
        <v>#DIV/0!</v>
      </c>
      <c r="N13" s="120"/>
      <c r="P13"/>
      <c r="Q13" s="100" t="s">
        <v>78</v>
      </c>
      <c r="R13" s="213"/>
      <c r="S13" s="184"/>
      <c r="T13" s="170"/>
      <c r="U13" s="156"/>
      <c r="V13" s="216"/>
      <c r="W13" s="216"/>
      <c r="X13" s="150"/>
      <c r="Y13" s="101"/>
    </row>
    <row r="14" spans="1:25" ht="15.75" customHeight="1" x14ac:dyDescent="0.25">
      <c r="A14" s="71"/>
      <c r="B14" s="71" t="str">
        <f t="shared" si="4"/>
        <v>LIS</v>
      </c>
      <c r="C14" s="70"/>
      <c r="D14" s="70"/>
      <c r="E14" s="70"/>
      <c r="F14" s="70"/>
      <c r="G14" s="70"/>
      <c r="H14" s="53">
        <f t="shared" si="0"/>
        <v>0</v>
      </c>
      <c r="I14" s="74"/>
      <c r="J14" s="74"/>
      <c r="K14" s="22">
        <f t="shared" si="1"/>
        <v>0</v>
      </c>
      <c r="L14" s="23">
        <f t="shared" si="2"/>
        <v>0</v>
      </c>
      <c r="M14" s="22" t="e">
        <f t="shared" si="3"/>
        <v>#DIV/0!</v>
      </c>
      <c r="N14" s="120"/>
      <c r="P14"/>
      <c r="Q14" s="100" t="s">
        <v>79</v>
      </c>
      <c r="R14" s="211" t="s">
        <v>80</v>
      </c>
      <c r="S14" s="102"/>
      <c r="T14" s="170"/>
      <c r="U14" s="156"/>
      <c r="V14" s="214" t="s">
        <v>81</v>
      </c>
      <c r="W14" s="214" t="s">
        <v>82</v>
      </c>
      <c r="X14" s="150"/>
      <c r="Y14" s="101"/>
    </row>
    <row r="15" spans="1:25" ht="15.75" customHeight="1" thickBot="1" x14ac:dyDescent="0.3">
      <c r="A15" s="71"/>
      <c r="B15" s="71" t="str">
        <f t="shared" si="4"/>
        <v>LIS</v>
      </c>
      <c r="C15" s="48"/>
      <c r="D15" s="48"/>
      <c r="E15" s="48"/>
      <c r="F15" s="48"/>
      <c r="G15" s="48"/>
      <c r="H15" s="53">
        <f t="shared" si="0"/>
        <v>0</v>
      </c>
      <c r="I15" s="48"/>
      <c r="J15" s="48"/>
      <c r="K15" s="22">
        <f t="shared" si="1"/>
        <v>0</v>
      </c>
      <c r="L15" s="23">
        <f t="shared" si="2"/>
        <v>0</v>
      </c>
      <c r="M15" s="22" t="e">
        <f t="shared" si="3"/>
        <v>#DIV/0!</v>
      </c>
      <c r="N15" s="120"/>
      <c r="P15"/>
      <c r="Q15" s="100" t="s">
        <v>83</v>
      </c>
      <c r="R15" s="212"/>
      <c r="S15" s="102"/>
      <c r="T15" s="184"/>
      <c r="U15" s="157"/>
      <c r="V15" s="215"/>
      <c r="W15" s="215"/>
      <c r="X15" s="151"/>
      <c r="Y15" s="101"/>
    </row>
    <row r="16" spans="1:25" ht="18.75" customHeight="1" x14ac:dyDescent="0.25">
      <c r="A16" s="207" t="s">
        <v>26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8"/>
      <c r="P16"/>
      <c r="Q16" s="103" t="s">
        <v>84</v>
      </c>
      <c r="R16" s="213"/>
      <c r="S16" s="102"/>
      <c r="T16" s="104"/>
      <c r="U16" s="101"/>
      <c r="V16" s="216"/>
      <c r="W16" s="216"/>
      <c r="X16" s="101"/>
      <c r="Y16" s="101"/>
    </row>
    <row r="17" spans="1:25" ht="15" customHeight="1" x14ac:dyDescent="0.25">
      <c r="A17" s="193"/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5"/>
      <c r="P17"/>
      <c r="Q17" s="105" t="s">
        <v>85</v>
      </c>
      <c r="R17" s="175" t="s">
        <v>86</v>
      </c>
      <c r="S17" s="175" t="s">
        <v>86</v>
      </c>
      <c r="T17" s="226" t="s">
        <v>86</v>
      </c>
      <c r="U17" s="221" t="s">
        <v>86</v>
      </c>
      <c r="V17" s="221" t="s">
        <v>86</v>
      </c>
      <c r="W17" s="221" t="s">
        <v>86</v>
      </c>
      <c r="X17" s="221" t="s">
        <v>86</v>
      </c>
      <c r="Y17" s="166" t="s">
        <v>86</v>
      </c>
    </row>
    <row r="18" spans="1:25" ht="15.75" thickBot="1" x14ac:dyDescent="0.3">
      <c r="A18" s="196"/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8"/>
      <c r="P18"/>
      <c r="Q18" s="105" t="s">
        <v>87</v>
      </c>
      <c r="R18" s="225"/>
      <c r="S18" s="225"/>
      <c r="T18" s="227"/>
      <c r="U18" s="221"/>
      <c r="V18" s="221"/>
      <c r="W18" s="221"/>
      <c r="X18" s="221"/>
      <c r="Y18" s="167"/>
    </row>
    <row r="19" spans="1:25" ht="15.75" customHeight="1" thickBot="1" x14ac:dyDescent="0.3">
      <c r="A19" s="196"/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8"/>
      <c r="P19"/>
      <c r="Q19" s="106" t="s">
        <v>88</v>
      </c>
      <c r="R19" s="222" t="s">
        <v>89</v>
      </c>
      <c r="S19" s="158" t="s">
        <v>90</v>
      </c>
      <c r="T19" s="158" t="s">
        <v>91</v>
      </c>
      <c r="U19" s="223" t="s">
        <v>92</v>
      </c>
      <c r="V19" s="224" t="s">
        <v>93</v>
      </c>
      <c r="W19" s="224" t="s">
        <v>94</v>
      </c>
      <c r="X19" s="224" t="s">
        <v>95</v>
      </c>
      <c r="Y19" s="149" t="s">
        <v>96</v>
      </c>
    </row>
    <row r="20" spans="1:25" ht="15.75" thickBot="1" x14ac:dyDescent="0.3">
      <c r="A20" s="196"/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8"/>
      <c r="P20"/>
      <c r="Q20" s="107" t="s">
        <v>97</v>
      </c>
      <c r="R20" s="222"/>
      <c r="S20" s="159"/>
      <c r="T20" s="217"/>
      <c r="U20" s="223"/>
      <c r="V20" s="224"/>
      <c r="W20" s="224"/>
      <c r="X20" s="224"/>
      <c r="Y20" s="150"/>
    </row>
    <row r="21" spans="1:25" ht="15.75" thickBot="1" x14ac:dyDescent="0.3">
      <c r="A21" s="199"/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1"/>
      <c r="P21"/>
      <c r="Q21" s="107" t="s">
        <v>98</v>
      </c>
      <c r="R21" s="222"/>
      <c r="S21" s="159"/>
      <c r="T21" s="217"/>
      <c r="U21" s="223"/>
      <c r="V21" s="224"/>
      <c r="W21" s="224"/>
      <c r="X21" s="224"/>
      <c r="Y21" s="150"/>
    </row>
    <row r="22" spans="1:25" ht="15.75" customHeight="1" thickBot="1" x14ac:dyDescent="0.3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/>
      <c r="P22"/>
      <c r="Q22" s="107" t="s">
        <v>99</v>
      </c>
      <c r="R22" s="222" t="s">
        <v>100</v>
      </c>
      <c r="S22" s="159"/>
      <c r="T22" s="217"/>
      <c r="U22" s="155"/>
      <c r="V22" s="224" t="s">
        <v>101</v>
      </c>
      <c r="W22" s="224" t="s">
        <v>102</v>
      </c>
      <c r="X22" s="224"/>
      <c r="Y22" s="150"/>
    </row>
    <row r="23" spans="1:25" ht="15.75" customHeight="1" thickBot="1" x14ac:dyDescent="0.3">
      <c r="P23"/>
      <c r="Q23" s="107" t="s">
        <v>103</v>
      </c>
      <c r="R23" s="222"/>
      <c r="S23" s="159"/>
      <c r="T23" s="217"/>
      <c r="U23" s="158" t="s">
        <v>104</v>
      </c>
      <c r="V23" s="223"/>
      <c r="W23" s="224"/>
      <c r="X23" s="149" t="s">
        <v>105</v>
      </c>
      <c r="Y23" s="150"/>
    </row>
    <row r="24" spans="1:25" ht="15.75" thickBot="1" x14ac:dyDescent="0.3">
      <c r="P24"/>
      <c r="Q24" s="107" t="s">
        <v>106</v>
      </c>
      <c r="R24" s="222"/>
      <c r="S24" s="160"/>
      <c r="T24" s="217"/>
      <c r="U24" s="159"/>
      <c r="V24" s="223"/>
      <c r="W24" s="224"/>
      <c r="X24" s="150"/>
      <c r="Y24" s="151"/>
    </row>
    <row r="25" spans="1:25" ht="15.75" customHeight="1" thickBot="1" x14ac:dyDescent="0.3">
      <c r="P25"/>
      <c r="Q25" s="107" t="s">
        <v>107</v>
      </c>
      <c r="R25" s="222" t="s">
        <v>108</v>
      </c>
      <c r="S25" s="102"/>
      <c r="T25" s="217"/>
      <c r="U25" s="159"/>
      <c r="V25" s="223" t="s">
        <v>109</v>
      </c>
      <c r="W25" s="224" t="s">
        <v>110</v>
      </c>
      <c r="X25" s="150"/>
      <c r="Y25" s="101"/>
    </row>
    <row r="26" spans="1:25" ht="15.75" thickBot="1" x14ac:dyDescent="0.3">
      <c r="P26"/>
      <c r="Q26" s="107" t="s">
        <v>111</v>
      </c>
      <c r="R26" s="222"/>
      <c r="S26" s="102"/>
      <c r="T26" s="210"/>
      <c r="U26" s="160"/>
      <c r="V26" s="223"/>
      <c r="W26" s="224"/>
      <c r="X26" s="151"/>
      <c r="Y26" s="101"/>
    </row>
    <row r="27" spans="1:25" ht="15.75" thickBot="1" x14ac:dyDescent="0.3">
      <c r="P27"/>
      <c r="Q27" s="108" t="s">
        <v>112</v>
      </c>
      <c r="R27" s="222"/>
      <c r="S27" s="102"/>
      <c r="T27" s="109"/>
      <c r="U27" s="110"/>
      <c r="V27" s="224"/>
      <c r="W27" s="224"/>
      <c r="X27" s="111"/>
      <c r="Y27" s="101"/>
    </row>
    <row r="28" spans="1:25" ht="15.75" customHeight="1" thickBot="1" x14ac:dyDescent="0.3">
      <c r="P28"/>
      <c r="Q28" s="112" t="s">
        <v>113</v>
      </c>
      <c r="R28" s="222" t="s">
        <v>114</v>
      </c>
      <c r="S28" s="229" t="s">
        <v>114</v>
      </c>
      <c r="T28" s="149" t="s">
        <v>115</v>
      </c>
      <c r="U28" s="155" t="s">
        <v>116</v>
      </c>
      <c r="V28" s="228" t="s">
        <v>117</v>
      </c>
      <c r="W28" s="228" t="s">
        <v>118</v>
      </c>
      <c r="X28" s="149" t="s">
        <v>119</v>
      </c>
      <c r="Y28" s="149" t="s">
        <v>120</v>
      </c>
    </row>
    <row r="29" spans="1:25" ht="15.75" thickBot="1" x14ac:dyDescent="0.3">
      <c r="P29"/>
      <c r="Q29" s="112" t="s">
        <v>121</v>
      </c>
      <c r="R29" s="222"/>
      <c r="S29" s="230"/>
      <c r="T29" s="150"/>
      <c r="U29" s="156"/>
      <c r="V29" s="228"/>
      <c r="W29" s="228"/>
      <c r="X29" s="150"/>
      <c r="Y29" s="150"/>
    </row>
    <row r="30" spans="1:25" ht="15.75" thickBot="1" x14ac:dyDescent="0.3">
      <c r="P30"/>
      <c r="Q30" s="112" t="s">
        <v>122</v>
      </c>
      <c r="R30" s="222"/>
      <c r="S30" s="230"/>
      <c r="T30" s="150"/>
      <c r="U30" s="156"/>
      <c r="V30" s="228"/>
      <c r="W30" s="228"/>
      <c r="X30" s="150"/>
      <c r="Y30" s="150"/>
    </row>
    <row r="31" spans="1:25" ht="15.75" customHeight="1" thickBot="1" x14ac:dyDescent="0.3">
      <c r="P31"/>
      <c r="Q31" s="112" t="s">
        <v>123</v>
      </c>
      <c r="R31" s="222"/>
      <c r="S31" s="230"/>
      <c r="T31" s="150"/>
      <c r="U31" s="156"/>
      <c r="V31" s="228" t="s">
        <v>124</v>
      </c>
      <c r="W31" s="228" t="s">
        <v>125</v>
      </c>
      <c r="X31" s="150"/>
      <c r="Y31" s="150"/>
    </row>
    <row r="32" spans="1:25" ht="15.75" thickBot="1" x14ac:dyDescent="0.3">
      <c r="P32"/>
      <c r="Q32" s="112" t="s">
        <v>126</v>
      </c>
      <c r="R32" s="222"/>
      <c r="S32" s="230"/>
      <c r="T32" s="150"/>
      <c r="U32" s="157"/>
      <c r="V32" s="228"/>
      <c r="W32" s="228"/>
      <c r="X32" s="151"/>
      <c r="Y32" s="151"/>
    </row>
    <row r="33" spans="16:25" ht="15.75" thickBot="1" x14ac:dyDescent="0.3">
      <c r="P33"/>
      <c r="Q33" s="113" t="s">
        <v>127</v>
      </c>
      <c r="R33" s="222"/>
      <c r="S33" s="231"/>
      <c r="T33" s="150"/>
      <c r="U33" s="114"/>
      <c r="V33" s="228"/>
      <c r="W33" s="228"/>
      <c r="X33" s="115"/>
      <c r="Y33"/>
    </row>
    <row r="34" spans="16:25" ht="15.75" thickTop="1" x14ac:dyDescent="0.25">
      <c r="P34"/>
      <c r="Q34" s="116" t="s">
        <v>128</v>
      </c>
      <c r="R34" s="117"/>
      <c r="S34" s="95"/>
      <c r="T34" s="150"/>
      <c r="U34"/>
      <c r="V34"/>
      <c r="W34"/>
      <c r="X34"/>
      <c r="Y34"/>
    </row>
    <row r="35" spans="16:25" x14ac:dyDescent="0.25">
      <c r="P35"/>
      <c r="Q35" s="116" t="s">
        <v>129</v>
      </c>
      <c r="R35"/>
      <c r="S35"/>
      <c r="T35" s="151"/>
      <c r="U35"/>
      <c r="V35"/>
      <c r="W35"/>
      <c r="X35"/>
      <c r="Y35"/>
    </row>
  </sheetData>
  <sheetProtection formatCells="0" insertRows="0" deleteRows="0"/>
  <mergeCells count="65">
    <mergeCell ref="X28:X32"/>
    <mergeCell ref="Y28:Y32"/>
    <mergeCell ref="V31:V33"/>
    <mergeCell ref="W31:W33"/>
    <mergeCell ref="R28:R33"/>
    <mergeCell ref="S28:S33"/>
    <mergeCell ref="T28:T35"/>
    <mergeCell ref="U28:U32"/>
    <mergeCell ref="V28:V30"/>
    <mergeCell ref="W28:W30"/>
    <mergeCell ref="U23:U26"/>
    <mergeCell ref="X23:X26"/>
    <mergeCell ref="R25:R27"/>
    <mergeCell ref="V25:V27"/>
    <mergeCell ref="W25:W27"/>
    <mergeCell ref="V17:V18"/>
    <mergeCell ref="W17:W18"/>
    <mergeCell ref="X17:X18"/>
    <mergeCell ref="Y17:Y18"/>
    <mergeCell ref="R19:R21"/>
    <mergeCell ref="S19:S24"/>
    <mergeCell ref="T19:T26"/>
    <mergeCell ref="U19:U22"/>
    <mergeCell ref="V19:V21"/>
    <mergeCell ref="W19:W21"/>
    <mergeCell ref="U17:U18"/>
    <mergeCell ref="X19:X22"/>
    <mergeCell ref="Y19:Y24"/>
    <mergeCell ref="R22:R24"/>
    <mergeCell ref="V22:V24"/>
    <mergeCell ref="W22:W24"/>
    <mergeCell ref="A16:N16"/>
    <mergeCell ref="A17:N21"/>
    <mergeCell ref="R17:R18"/>
    <mergeCell ref="S17:S18"/>
    <mergeCell ref="T17:T18"/>
    <mergeCell ref="V11:V13"/>
    <mergeCell ref="W11:W13"/>
    <mergeCell ref="U12:U15"/>
    <mergeCell ref="X12:X15"/>
    <mergeCell ref="R14:R16"/>
    <mergeCell ref="V14:V16"/>
    <mergeCell ref="W14:W16"/>
    <mergeCell ref="Y4:Y5"/>
    <mergeCell ref="R8:R10"/>
    <mergeCell ref="S8:S13"/>
    <mergeCell ref="T8:T15"/>
    <mergeCell ref="U8:U11"/>
    <mergeCell ref="V8:V10"/>
    <mergeCell ref="W8:W10"/>
    <mergeCell ref="X8:X11"/>
    <mergeCell ref="Y8:Y12"/>
    <mergeCell ref="R11:R13"/>
    <mergeCell ref="S4:S5"/>
    <mergeCell ref="T4:T5"/>
    <mergeCell ref="U4:U5"/>
    <mergeCell ref="V4:V5"/>
    <mergeCell ref="W4:W5"/>
    <mergeCell ref="X4:X5"/>
    <mergeCell ref="R4:R5"/>
    <mergeCell ref="G1:I1"/>
    <mergeCell ref="G2:I2"/>
    <mergeCell ref="A3:F3"/>
    <mergeCell ref="H3:J3"/>
    <mergeCell ref="A4:F4"/>
  </mergeCells>
  <pageMargins left="0.2" right="0.2" top="0.4" bottom="0.5" header="0.3" footer="0.32"/>
  <pageSetup scale="67" orientation="landscape" r:id="rId1"/>
  <headerFooter>
    <oddFooter>&amp;R&amp;9&amp;P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Summer 19</vt:lpstr>
      <vt:lpstr>Fall 19</vt:lpstr>
      <vt:lpstr>Spring 20</vt:lpstr>
      <vt:lpstr>2019-2020 Summary</vt:lpstr>
      <vt:lpstr>Intersessions</vt:lpstr>
      <vt:lpstr>Dual Enrollment</vt:lpstr>
      <vt:lpstr>Other Proposed Additions</vt:lpstr>
      <vt:lpstr>'Fall 19'!Print_Area</vt:lpstr>
      <vt:lpstr>'Spring 20'!Print_Area</vt:lpstr>
      <vt:lpstr>'Summer 19'!Print_Area</vt:lpstr>
      <vt:lpstr>'Fall 19'!Print_Titles</vt:lpstr>
      <vt:lpstr>'Other Proposed Additions'!Print_Titles</vt:lpstr>
      <vt:lpstr>'Spring 20'!Print_Titles</vt:lpstr>
      <vt:lpstr>'Summer 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Jane McKenna</cp:lastModifiedBy>
  <cp:lastPrinted>2018-03-16T19:12:33Z</cp:lastPrinted>
  <dcterms:created xsi:type="dcterms:W3CDTF">2013-10-25T01:46:28Z</dcterms:created>
  <dcterms:modified xsi:type="dcterms:W3CDTF">2018-11-28T23:14:40Z</dcterms:modified>
</cp:coreProperties>
</file>