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ckenna\Documents\Head Librarian\Planning Docs\Statistics\Staffing\"/>
    </mc:Choice>
  </mc:AlternateContent>
  <xr:revisionPtr revIDLastSave="0" documentId="13_ncr:1_{5424EC69-469A-4126-BB6C-DD1B42F9678A}" xr6:coauthVersionLast="47" xr6:coauthVersionMax="47" xr10:uidLastSave="{00000000-0000-0000-0000-000000000000}"/>
  <bookViews>
    <workbookView xWindow="5985" yWindow="402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63" i="1"/>
  <c r="B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C94" i="1"/>
  <c r="B94" i="1"/>
  <c r="B25" i="1" l="1"/>
  <c r="E94" i="1"/>
  <c r="D94" i="1"/>
  <c r="G94" i="1" l="1"/>
  <c r="F94" i="1"/>
</calcChain>
</file>

<file path=xl/sharedStrings.xml><?xml version="1.0" encoding="utf-8"?>
<sst xmlns="http://schemas.openxmlformats.org/spreadsheetml/2006/main" count="402" uniqueCount="140">
  <si>
    <t>Positions</t>
  </si>
  <si>
    <t>2015-2016</t>
  </si>
  <si>
    <t>COA Library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</si>
  <si>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</si>
  <si>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</si>
  <si>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</si>
  <si>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</si>
  <si>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</si>
  <si>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</si>
  <si>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</si>
  <si>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2006-2007</t>
  </si>
  <si>
    <t>2005-2006</t>
  </si>
  <si>
    <t>ALA</t>
  </si>
  <si>
    <t>FTE</t>
  </si>
  <si>
    <t>Cost</t>
  </si>
  <si>
    <t>Director</t>
  </si>
  <si>
    <t>Adjunct Librarian</t>
  </si>
  <si>
    <t>(j)</t>
  </si>
  <si>
    <t>Sp</t>
  </si>
  <si>
    <t>(g)</t>
  </si>
  <si>
    <t>(k)</t>
  </si>
  <si>
    <t>(f)</t>
  </si>
  <si>
    <t>(b)</t>
  </si>
  <si>
    <t>not avail.</t>
  </si>
  <si>
    <t>n/a</t>
  </si>
  <si>
    <t>(overtime)</t>
  </si>
  <si>
    <t>(h)</t>
  </si>
  <si>
    <t>(i)</t>
  </si>
  <si>
    <t>Part-time Library Media Tech</t>
  </si>
  <si>
    <t>Full-time Librarian Promt 1204</t>
  </si>
  <si>
    <t>2002-2003</t>
  </si>
  <si>
    <t>2003-2004</t>
  </si>
  <si>
    <t>2004-2005</t>
  </si>
  <si>
    <t>2007-2008</t>
  </si>
  <si>
    <t>3.6- SP</t>
  </si>
  <si>
    <t>Student Postions</t>
  </si>
  <si>
    <t>1.6-SP</t>
  </si>
  <si>
    <t>1.14-W</t>
  </si>
  <si>
    <t>?-W</t>
  </si>
  <si>
    <t>1.71-Sp</t>
  </si>
  <si>
    <t>( c)</t>
  </si>
  <si>
    <t>.91-W</t>
  </si>
  <si>
    <t>n/a-SP</t>
  </si>
  <si>
    <t>w-n/a</t>
  </si>
  <si>
    <t>3.2-SP</t>
  </si>
  <si>
    <t>(a)</t>
  </si>
  <si>
    <t xml:space="preserve">salary X </t>
  </si>
  <si>
    <t>not accurate)</t>
  </si>
  <si>
    <t>Fa</t>
  </si>
  <si>
    <t>(h) (i)</t>
  </si>
  <si>
    <t>Spring)</t>
  </si>
  <si>
    <t>(W-Winter, SP</t>
  </si>
  <si>
    <t>Online</t>
  </si>
  <si>
    <t>.51-SP</t>
  </si>
  <si>
    <t>(Office of Instr. 115.5 hours)</t>
  </si>
  <si>
    <t>($778-CalWorks, $2,123-Office of Inst.; 336.5 hours)</t>
  </si>
  <si>
    <t>($1,405-CalWorks, $3,226-Office of Instr.; 604 hours)</t>
  </si>
  <si>
    <t>($834-CalWorks, $867-Office on Instr.; 208 hours)</t>
  </si>
  <si>
    <r>
      <rPr>
        <b/>
        <sz val="9"/>
        <color theme="1"/>
        <rFont val="Times New Roman"/>
        <family val="1"/>
      </rPr>
      <t xml:space="preserve">(a) </t>
    </r>
    <r>
      <rPr>
        <sz val="9"/>
        <color theme="1"/>
        <rFont val="Times New Roman"/>
        <family val="1"/>
      </rPr>
      <t>Long term sub hired for Su09/Fa09 to cover for periodical staff position (retirement) and permanently filled in Sp 2010.</t>
    </r>
  </si>
  <si>
    <r>
      <rPr>
        <b/>
        <sz val="9"/>
        <color theme="1"/>
        <rFont val="Times New Roman"/>
        <family val="1"/>
      </rPr>
      <t xml:space="preserve">(b) </t>
    </r>
    <r>
      <rPr>
        <sz val="9"/>
        <color theme="1"/>
        <rFont val="Times New Roman"/>
        <family val="1"/>
      </rPr>
      <t>Principle Tech. position vacant in Fa09 due to retirement (filled in Sp 2010).</t>
    </r>
  </si>
  <si>
    <r>
      <rPr>
        <b/>
        <sz val="9"/>
        <color theme="1"/>
        <rFont val="Times New Roman"/>
        <family val="1"/>
      </rPr>
      <t xml:space="preserve">(d) </t>
    </r>
    <r>
      <rPr>
        <sz val="9"/>
        <color theme="1"/>
        <rFont val="Times New Roman"/>
        <family val="1"/>
      </rPr>
      <t>Ins Su2010 and Su2011, 25 hrs of additional adjunct librarian were provided to cover instruction but not reflected in this FTE number.</t>
    </r>
  </si>
  <si>
    <r>
      <rPr>
        <b/>
        <sz val="9"/>
        <color theme="1"/>
        <rFont val="Times New Roman"/>
        <family val="1"/>
      </rPr>
      <t xml:space="preserve">(e) </t>
    </r>
    <r>
      <rPr>
        <sz val="9"/>
        <color theme="1"/>
        <rFont val="Times New Roman"/>
        <family val="1"/>
      </rPr>
      <t>Additional adjuncts hired in Sp2013 to cover ref during librarian’s maternity leave</t>
    </r>
  </si>
  <si>
    <r>
      <rPr>
        <b/>
        <sz val="9"/>
        <color theme="1"/>
        <rFont val="Times New Roman"/>
        <family val="1"/>
      </rPr>
      <t xml:space="preserve">(f) </t>
    </r>
    <r>
      <rPr>
        <sz val="9"/>
        <color theme="1"/>
        <rFont val="Times New Roman"/>
        <family val="1"/>
      </rPr>
      <t xml:space="preserve"> Long term sub hired for Fa2012 to cover reserves staff position (retirement) and permanently filled in Sp 2013</t>
    </r>
  </si>
  <si>
    <r>
      <rPr>
        <b/>
        <sz val="9"/>
        <color theme="1"/>
        <rFont val="Times New Roman"/>
        <family val="1"/>
      </rPr>
      <t xml:space="preserve">(g) </t>
    </r>
    <r>
      <rPr>
        <sz val="9"/>
        <color theme="1"/>
        <rFont val="Times New Roman"/>
        <family val="1"/>
      </rPr>
      <t>Additional adjuncts hired Fa2013 to cover ref during librarian’s banked leave and to cover ref during Sp2014 sabbatical and Saturday ref desk hours.</t>
    </r>
  </si>
  <si>
    <r>
      <rPr>
        <b/>
        <sz val="9"/>
        <color theme="1"/>
        <rFont val="Times New Roman"/>
        <family val="1"/>
      </rPr>
      <t xml:space="preserve">(h) </t>
    </r>
    <r>
      <rPr>
        <sz val="9"/>
        <color theme="1"/>
        <rFont val="Times New Roman"/>
        <family val="1"/>
      </rPr>
      <t>Total calculated with adjunct FTE averaged from Fa &amp; Sp</t>
    </r>
  </si>
  <si>
    <r>
      <rPr>
        <b/>
        <sz val="9"/>
        <color theme="1"/>
        <rFont val="Times New Roman"/>
        <family val="1"/>
      </rPr>
      <t xml:space="preserve">(i) </t>
    </r>
    <r>
      <rPr>
        <sz val="9"/>
        <color theme="1"/>
        <rFont val="Times New Roman"/>
        <family val="1"/>
      </rPr>
      <t>Decrease due to retirement in Dec. 2014 of full-time Systems/Cataloging Librarian</t>
    </r>
  </si>
  <si>
    <t>Adjunct Librarian Intersessions</t>
  </si>
  <si>
    <t xml:space="preserve">Student Workers (not including </t>
  </si>
  <si>
    <t>Work Study)</t>
  </si>
  <si>
    <t>Summer</t>
  </si>
  <si>
    <t xml:space="preserve"> Librarian</t>
  </si>
  <si>
    <t>Adjunct</t>
  </si>
  <si>
    <t>not. avail.</t>
  </si>
  <si>
    <t>(Inst.)</t>
  </si>
  <si>
    <t>Tech Promt 2102</t>
  </si>
  <si>
    <t>Full-time Library</t>
  </si>
  <si>
    <t>2354/2352</t>
  </si>
  <si>
    <t>Subs Classified Overtime Promt</t>
  </si>
  <si>
    <t xml:space="preserve">scheduled hours </t>
  </si>
  <si>
    <t>(promt</t>
  </si>
  <si>
    <t xml:space="preserve">TOTAL *  </t>
  </si>
  <si>
    <t>**</t>
  </si>
  <si>
    <t>( c) (e)</t>
  </si>
  <si>
    <t>( c) (d)</t>
  </si>
  <si>
    <t>.68-W Online</t>
  </si>
  <si>
    <t>0.8-SP</t>
  </si>
  <si>
    <t>2016-2017</t>
  </si>
  <si>
    <r>
      <rPr>
        <b/>
        <sz val="9"/>
        <color theme="1"/>
        <rFont val="Times New Roman"/>
        <family val="1"/>
      </rPr>
      <t xml:space="preserve">(j) </t>
    </r>
    <r>
      <rPr>
        <sz val="9"/>
        <color theme="1"/>
        <rFont val="Times New Roman"/>
        <family val="1"/>
      </rPr>
      <t>Extra adjunct hours due to full time embedded librarian beginning in Fall 2016-Spring 2018</t>
    </r>
  </si>
  <si>
    <r>
      <rPr>
        <b/>
        <sz val="9"/>
        <color theme="1"/>
        <rFont val="Times New Roman"/>
        <family val="1"/>
      </rPr>
      <t xml:space="preserve">(k) </t>
    </r>
    <r>
      <rPr>
        <sz val="9"/>
        <color theme="1"/>
        <rFont val="Times New Roman"/>
        <family val="1"/>
      </rPr>
      <t>Full time Library Tech reigned in Feb. 2016, hired temporary Library Tech from end of Feb. 2016-May 2016. New tech hired Aug. 2016 (FTE rounded to 4).</t>
    </r>
  </si>
  <si>
    <t>Stand-</t>
  </si>
  <si>
    <t>ards</t>
  </si>
  <si>
    <r>
      <rPr>
        <b/>
        <sz val="9"/>
        <color theme="1"/>
        <rFont val="Times New Roman"/>
        <family val="1"/>
      </rPr>
      <t xml:space="preserve">(c) </t>
    </r>
    <r>
      <rPr>
        <sz val="9"/>
        <color theme="1"/>
        <rFont val="Times New Roman"/>
        <family val="1"/>
      </rPr>
      <t xml:space="preserve">Additional adjuncts hired to cover ref and cataloging during cataloging librarians’ sabbatical (Sp 10) and the cataloging adjunct hours (6 per week) continued in Fa2010 and Sp2011 to </t>
    </r>
  </si>
  <si>
    <t>help with backlog due to Cataloging Assistant vacancy (due to retirement in Sp2011 – still vacant).</t>
  </si>
  <si>
    <t>2017-2018</t>
  </si>
  <si>
    <t>Starting in 2017-2018, the average adjunct wage hour in the formula was adjusted to $48/hour.  Previous years used $45/hour. Does not include sub hours to cover full time librarians</t>
  </si>
  <si>
    <t>2018-2019</t>
  </si>
  <si>
    <t>(l)</t>
  </si>
  <si>
    <r>
      <rPr>
        <b/>
        <sz val="9"/>
        <color theme="1"/>
        <rFont val="Times New Roman"/>
        <family val="1"/>
      </rPr>
      <t xml:space="preserve">(l) </t>
    </r>
    <r>
      <rPr>
        <sz val="9"/>
        <color theme="1"/>
        <rFont val="Times New Roman"/>
        <family val="1"/>
      </rPr>
      <t>Full time Instruction Librarian on reduced workload fo 2018-19; additonal adjunct hours to cover</t>
    </r>
  </si>
  <si>
    <t>*Starting in 2016-17, funding totals include intersession and summer. Totals from 2015-16 and previous years do not include adjunct intersession and summer. (FTE total does not include Summer and Interessions)</t>
  </si>
  <si>
    <t>2019-2020</t>
  </si>
  <si>
    <t>(m)</t>
  </si>
  <si>
    <t>Starting in 2019-2020, the average adjunct wage hour in the formula was adjusted to $55/hour, to include benefits estimate.</t>
  </si>
  <si>
    <r>
      <rPr>
        <b/>
        <sz val="8"/>
        <color theme="1"/>
        <rFont val="Calibri"/>
        <family val="2"/>
        <scheme val="minor"/>
      </rPr>
      <t>Summer Sessions:</t>
    </r>
    <r>
      <rPr>
        <sz val="8"/>
        <color theme="1"/>
        <rFont val="Calibri"/>
        <family val="2"/>
        <scheme val="minor"/>
      </rPr>
      <t xml:space="preserve"> Adjunct summer FTE calculated as total hours a week. divided by 30. .</t>
    </r>
  </si>
  <si>
    <t>Staffing at COA Library - 2002-2011</t>
  </si>
  <si>
    <t>2020-2021</t>
  </si>
  <si>
    <t>(n)</t>
  </si>
  <si>
    <r>
      <rPr>
        <b/>
        <sz val="9"/>
        <color theme="1"/>
        <rFont val="Times New Roman"/>
        <family val="1"/>
      </rPr>
      <t xml:space="preserve">(n) </t>
    </r>
    <r>
      <rPr>
        <sz val="9"/>
        <color theme="1"/>
        <rFont val="Times New Roman"/>
        <family val="1"/>
      </rPr>
      <t xml:space="preserve">Senior Library Tech Circulation retired in Oct. 2020.  Senior Library Tech Periodicals moved into that position in March 2021 leaving the Periodicals position vacant.  The Library Tech II </t>
    </r>
  </si>
  <si>
    <t>Evening Reserves retired in June 2021 leaving that position also vacant.</t>
  </si>
  <si>
    <t>.26-SP</t>
  </si>
  <si>
    <r>
      <rPr>
        <b/>
        <sz val="8"/>
        <color theme="1"/>
        <rFont val="Calibri"/>
        <family val="2"/>
        <scheme val="minor"/>
      </rPr>
      <t>Regular Sessions:</t>
    </r>
    <r>
      <rPr>
        <sz val="8"/>
        <color theme="1"/>
        <rFont val="Calibri"/>
        <family val="2"/>
        <scheme val="minor"/>
      </rPr>
      <t xml:space="preserve">  Adjunct costs for Fall/Spring calculated by 17.5 weeks per semester x total adjunct hours (FTE x 30) x $69 (average adjunct wage per hour with benefits).  </t>
    </r>
  </si>
  <si>
    <t>Starting in 2020-2021, the average adjunct wage hour in the formula was adjusted to $69/hour, to include benefits estimate.</t>
  </si>
  <si>
    <t>(o)</t>
  </si>
  <si>
    <t>(p)</t>
  </si>
  <si>
    <r>
      <t xml:space="preserve">(p) </t>
    </r>
    <r>
      <rPr>
        <sz val="9"/>
        <color theme="1"/>
        <rFont val="Times New Roman"/>
        <family val="1"/>
      </rPr>
      <t>Starting 2020-21 higher adjunct average rate ($69) due to a raise and more recent benefits spreadsheet update</t>
    </r>
  </si>
  <si>
    <t>2021-2022</t>
  </si>
  <si>
    <t>(q)</t>
  </si>
  <si>
    <t>(r)</t>
  </si>
  <si>
    <t>(s)</t>
  </si>
  <si>
    <t>(S)</t>
  </si>
  <si>
    <t>(q)(r)(s)</t>
  </si>
  <si>
    <r>
      <rPr>
        <b/>
        <sz val="8"/>
        <color theme="1"/>
        <rFont val="Calibri"/>
        <family val="2"/>
        <scheme val="minor"/>
      </rPr>
      <t>Intersession Sessions:</t>
    </r>
    <r>
      <rPr>
        <sz val="8"/>
        <color theme="1"/>
        <rFont val="Calibri"/>
        <family val="2"/>
        <scheme val="minor"/>
      </rPr>
      <t xml:space="preserve"> Intersession librarian FTE calculated as total number of librarian hours scheduled for session divided by 2 =y, y divided by 17.5 =FTE. Example 24/2=12, 12/17.5=.68FTE</t>
    </r>
  </si>
  <si>
    <r>
      <rPr>
        <b/>
        <sz val="9"/>
        <color theme="1"/>
        <rFont val="Times New Roman"/>
        <family val="1"/>
      </rPr>
      <t xml:space="preserve">(m) </t>
    </r>
    <r>
      <rPr>
        <sz val="9"/>
        <color theme="1"/>
        <rFont val="Times New Roman"/>
        <family val="1"/>
      </rPr>
      <t>Full time Instruction Librarian retired at the end of 2018-2019 school year. Adjuncts hired to cover instruction until new f/t Librarian hired in Oct. 4, 2021</t>
    </r>
  </si>
  <si>
    <r>
      <t>(o)</t>
    </r>
    <r>
      <rPr>
        <sz val="9"/>
        <color theme="1"/>
        <rFont val="Times New Roman"/>
        <family val="1"/>
      </rPr>
      <t xml:space="preserve"> In Fall 2020, adjunct hours cut by 58.5 hours compared to previous semsters due to budget cuts.</t>
    </r>
  </si>
  <si>
    <r>
      <t>(q)</t>
    </r>
    <r>
      <rPr>
        <sz val="9"/>
        <color theme="1"/>
        <rFont val="Times New Roman"/>
        <family val="1"/>
      </rPr>
      <t xml:space="preserve"> In Fall 2021, adjuncts cut by 30% from previous year due to new f/t Reference and Instruction Librarian hire that started on Oct. 4, 2022. </t>
    </r>
  </si>
  <si>
    <t>2022-2023</t>
  </si>
  <si>
    <t>(t)</t>
  </si>
  <si>
    <t>(u)</t>
  </si>
  <si>
    <t>(t)(u)</t>
  </si>
  <si>
    <t>.37-W Online</t>
  </si>
  <si>
    <t>.4-SP</t>
  </si>
  <si>
    <t>.514-W Online</t>
  </si>
  <si>
    <t>.28-SP</t>
  </si>
  <si>
    <t>Staffing at COA Library - 2002-2023</t>
  </si>
  <si>
    <r>
      <t>(u)</t>
    </r>
    <r>
      <rPr>
        <sz val="9"/>
        <color theme="1"/>
        <rFont val="Times New Roman"/>
        <family val="1"/>
      </rPr>
      <t xml:space="preserve"> Starting 9/26/23, Part time tempoary Library Tech hired for 8 hours a week for limited library evening hours on Mon. and Wed. for Fall 2022 and Spring 2023</t>
    </r>
  </si>
  <si>
    <r>
      <t xml:space="preserve">(s) </t>
    </r>
    <r>
      <rPr>
        <sz val="9"/>
        <color theme="1"/>
        <rFont val="Times New Roman"/>
        <family val="1"/>
      </rPr>
      <t xml:space="preserve">F/T Instruction and Reference Librarian started after start of semester on Oct. 4, 2021. </t>
    </r>
  </si>
  <si>
    <r>
      <t xml:space="preserve">(t) </t>
    </r>
    <r>
      <rPr>
        <sz val="9"/>
        <color theme="1"/>
        <rFont val="Times New Roman"/>
        <family val="1"/>
      </rPr>
      <t>F/T Senior Library Tech (Circulaiton) resigned in April 2023 and not replaced by end of year</t>
    </r>
    <r>
      <rPr>
        <b/>
        <sz val="9"/>
        <color theme="1"/>
        <rFont val="Times New Roman"/>
        <family val="1"/>
      </rPr>
      <t xml:space="preserve">. </t>
    </r>
  </si>
  <si>
    <r>
      <t xml:space="preserve">(r) </t>
    </r>
    <r>
      <rPr>
        <sz val="9"/>
        <color theme="1"/>
        <rFont val="Times New Roman"/>
        <family val="1"/>
      </rPr>
      <t>Evening/Reserve library tech position still vacant due to retirement in June 2021 and not filled until July 2023.  Senior Lib Tech Periodical vacant in Fall 2021 but filled mid-year on Jan. 28, 2022.</t>
    </r>
  </si>
  <si>
    <t>(v)</t>
  </si>
  <si>
    <r>
      <t xml:space="preserve">(v) </t>
    </r>
    <r>
      <rPr>
        <sz val="9"/>
        <color theme="1"/>
        <rFont val="Times New Roman"/>
        <family val="1"/>
      </rPr>
      <t>Costs increased significantly in 2022-2023 for adjuncts due to 10% raise for all faculty and a .58 (up from .5) boost to adjunct librarians salary calculation with updated union contract.</t>
    </r>
  </si>
  <si>
    <t>(t)(u)(v)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</si>
</sst>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8" fillId="0" borderId="0" xfId="0" applyFont="1"/>
    <xf numFmtId="0" fontId="3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wrapText="1"/>
    </xf>
    <xf numFmtId="44" fontId="3" fillId="0" borderId="0" xfId="0" applyNumberFormat="1" applyFont="1"/>
    <xf numFmtId="0" fontId="3" fillId="0" borderId="0" xfId="0" applyFont="1"/>
    <xf numFmtId="42" fontId="3" fillId="0" borderId="0" xfId="0" applyNumberFormat="1" applyFont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42" fontId="3" fillId="0" borderId="5" xfId="0" applyNumberFormat="1" applyFont="1" applyBorder="1"/>
    <xf numFmtId="42" fontId="3" fillId="0" borderId="0" xfId="0" applyNumberFormat="1" applyFont="1"/>
    <xf numFmtId="42" fontId="3" fillId="0" borderId="2" xfId="0" applyNumberFormat="1" applyFont="1" applyBorder="1" applyAlignment="1">
      <alignment horizontal="center"/>
    </xf>
    <xf numFmtId="42" fontId="3" fillId="0" borderId="1" xfId="0" applyNumberFormat="1" applyFont="1" applyBorder="1" applyAlignment="1">
      <alignment horizontal="center" vertical="center"/>
    </xf>
    <xf numFmtId="42" fontId="3" fillId="0" borderId="3" xfId="0" applyNumberFormat="1" applyFont="1" applyBorder="1" applyAlignment="1">
      <alignment horizontal="center" vertical="center"/>
    </xf>
    <xf numFmtId="42" fontId="3" fillId="0" borderId="2" xfId="0" applyNumberFormat="1" applyFont="1" applyBorder="1" applyAlignment="1">
      <alignment horizontal="center" vertical="center"/>
    </xf>
    <xf numFmtId="42" fontId="3" fillId="0" borderId="5" xfId="0" applyNumberFormat="1" applyFont="1" applyBorder="1" applyAlignment="1">
      <alignment horizontal="center"/>
    </xf>
    <xf numFmtId="42" fontId="9" fillId="0" borderId="3" xfId="0" applyNumberFormat="1" applyFont="1" applyBorder="1" applyAlignment="1">
      <alignment horizontal="center"/>
    </xf>
    <xf numFmtId="42" fontId="9" fillId="0" borderId="5" xfId="0" applyNumberFormat="1" applyFont="1" applyBorder="1" applyAlignment="1">
      <alignment horizontal="center"/>
    </xf>
    <xf numFmtId="42" fontId="4" fillId="0" borderId="5" xfId="0" applyNumberFormat="1" applyFont="1" applyBorder="1" applyAlignment="1">
      <alignment horizontal="center" vertical="center"/>
    </xf>
    <xf numFmtId="42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Continuous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42" fontId="15" fillId="0" borderId="5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42" fontId="15" fillId="0" borderId="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42" fontId="1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Continuous"/>
    </xf>
    <xf numFmtId="44" fontId="3" fillId="0" borderId="6" xfId="0" applyNumberFormat="1" applyFont="1" applyBorder="1"/>
    <xf numFmtId="44" fontId="12" fillId="0" borderId="6" xfId="0" applyNumberFormat="1" applyFont="1" applyBorder="1"/>
    <xf numFmtId="0" fontId="3" fillId="0" borderId="2" xfId="0" applyFont="1" applyBorder="1"/>
    <xf numFmtId="42" fontId="3" fillId="0" borderId="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Continuous" wrapText="1"/>
    </xf>
    <xf numFmtId="42" fontId="3" fillId="0" borderId="14" xfId="0" applyNumberFormat="1" applyFont="1" applyBorder="1" applyAlignment="1">
      <alignment horizontal="center" vertical="center"/>
    </xf>
    <xf numFmtId="42" fontId="3" fillId="0" borderId="11" xfId="0" applyNumberFormat="1" applyFont="1" applyBorder="1" applyAlignment="1">
      <alignment horizontal="center" vertical="center"/>
    </xf>
    <xf numFmtId="42" fontId="15" fillId="0" borderId="14" xfId="0" applyNumberFormat="1" applyFont="1" applyBorder="1" applyAlignment="1">
      <alignment horizontal="center" vertical="center"/>
    </xf>
    <xf numFmtId="42" fontId="15" fillId="0" borderId="14" xfId="0" applyNumberFormat="1" applyFont="1" applyBorder="1" applyAlignment="1">
      <alignment horizontal="center"/>
    </xf>
    <xf numFmtId="42" fontId="3" fillId="0" borderId="14" xfId="0" applyNumberFormat="1" applyFont="1" applyBorder="1" applyAlignment="1">
      <alignment vertical="center"/>
    </xf>
    <xf numFmtId="42" fontId="15" fillId="0" borderId="14" xfId="0" applyNumberFormat="1" applyFont="1" applyBorder="1" applyAlignment="1">
      <alignment vertical="center"/>
    </xf>
    <xf numFmtId="42" fontId="3" fillId="0" borderId="15" xfId="0" applyNumberFormat="1" applyFont="1" applyBorder="1" applyAlignment="1">
      <alignment horizontal="center" vertical="center"/>
    </xf>
    <xf numFmtId="42" fontId="3" fillId="0" borderId="16" xfId="0" applyNumberFormat="1" applyFont="1" applyBorder="1" applyAlignment="1">
      <alignment horizontal="center"/>
    </xf>
    <xf numFmtId="42" fontId="3" fillId="0" borderId="14" xfId="0" applyNumberFormat="1" applyFont="1" applyBorder="1" applyAlignment="1">
      <alignment horizontal="center"/>
    </xf>
    <xf numFmtId="42" fontId="15" fillId="0" borderId="14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2" fontId="3" fillId="0" borderId="14" xfId="0" applyNumberFormat="1" applyFont="1" applyBorder="1"/>
    <xf numFmtId="6" fontId="3" fillId="0" borderId="14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2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1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0" fontId="13" fillId="0" borderId="6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0" fillId="0" borderId="12" xfId="0" applyBorder="1" applyAlignment="1">
      <alignment horizontal="centerContinuous" vertical="center" wrapText="1"/>
    </xf>
    <xf numFmtId="0" fontId="13" fillId="0" borderId="11" xfId="0" applyFont="1" applyBorder="1" applyAlignment="1">
      <alignment horizontal="centerContinuous"/>
    </xf>
    <xf numFmtId="44" fontId="3" fillId="0" borderId="11" xfId="0" applyNumberFormat="1" applyFont="1" applyBorder="1"/>
    <xf numFmtId="42" fontId="3" fillId="0" borderId="14" xfId="0" applyNumberFormat="1" applyFont="1" applyBorder="1" applyAlignment="1">
      <alignment horizontal="centerContinuous"/>
    </xf>
    <xf numFmtId="0" fontId="3" fillId="0" borderId="11" xfId="0" applyFont="1" applyBorder="1"/>
    <xf numFmtId="0" fontId="5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2" fontId="15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42" fontId="3" fillId="0" borderId="11" xfId="0" applyNumberFormat="1" applyFont="1" applyBorder="1" applyAlignment="1">
      <alignment horizontal="center"/>
    </xf>
    <xf numFmtId="42" fontId="3" fillId="0" borderId="12" xfId="0" applyNumberFormat="1" applyFont="1" applyBorder="1" applyAlignment="1">
      <alignment horizontal="center" vertical="center"/>
    </xf>
    <xf numFmtId="42" fontId="9" fillId="0" borderId="13" xfId="0" applyNumberFormat="1" applyFont="1" applyBorder="1" applyAlignment="1">
      <alignment horizontal="center"/>
    </xf>
    <xf numFmtId="42" fontId="9" fillId="0" borderId="14" xfId="0" applyNumberFormat="1" applyFont="1" applyBorder="1" applyAlignment="1">
      <alignment horizontal="center"/>
    </xf>
    <xf numFmtId="42" fontId="4" fillId="0" borderId="14" xfId="0" applyNumberFormat="1" applyFont="1" applyBorder="1" applyAlignment="1">
      <alignment horizontal="center" vertical="center"/>
    </xf>
    <xf numFmtId="42" fontId="4" fillId="0" borderId="11" xfId="0" applyNumberFormat="1" applyFont="1" applyBorder="1" applyAlignment="1">
      <alignment horizontal="center" vertical="center"/>
    </xf>
    <xf numFmtId="42" fontId="16" fillId="0" borderId="14" xfId="0" applyNumberFormat="1" applyFont="1" applyBorder="1" applyAlignment="1">
      <alignment horizontal="center" vertical="center"/>
    </xf>
    <xf numFmtId="42" fontId="17" fillId="0" borderId="14" xfId="0" applyNumberFormat="1" applyFont="1" applyBorder="1" applyAlignment="1">
      <alignment horizontal="center" vertical="center"/>
    </xf>
    <xf numFmtId="42" fontId="15" fillId="0" borderId="13" xfId="0" applyNumberFormat="1" applyFont="1" applyBorder="1" applyAlignment="1">
      <alignment horizontal="center" vertical="center"/>
    </xf>
    <xf numFmtId="42" fontId="3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42" fontId="3" fillId="0" borderId="6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7" fillId="0" borderId="10" xfId="0" applyFont="1" applyBorder="1" applyAlignment="1">
      <alignment wrapText="1"/>
    </xf>
    <xf numFmtId="42" fontId="3" fillId="0" borderId="5" xfId="0" applyNumberFormat="1" applyFont="1" applyBorder="1" applyAlignment="1">
      <alignment horizontal="centerContinuous"/>
    </xf>
    <xf numFmtId="0" fontId="0" fillId="0" borderId="19" xfId="0" applyBorder="1" applyAlignment="1">
      <alignment horizontal="centerContinuous" vertical="center" wrapText="1"/>
    </xf>
    <xf numFmtId="0" fontId="5" fillId="0" borderId="0" xfId="0" applyFont="1" applyAlignment="1">
      <alignment horizontal="centerContinuous" wrapText="1"/>
    </xf>
    <xf numFmtId="0" fontId="5" fillId="0" borderId="14" xfId="0" applyFont="1" applyBorder="1" applyAlignment="1">
      <alignment horizontal="centerContinuous" wrapText="1"/>
    </xf>
    <xf numFmtId="0" fontId="2" fillId="0" borderId="9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vertical="top" wrapText="1"/>
    </xf>
    <xf numFmtId="44" fontId="3" fillId="0" borderId="6" xfId="0" applyNumberFormat="1" applyFont="1" applyBorder="1" applyAlignment="1">
      <alignment horizontal="centerContinuous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42" fontId="15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center"/>
    </xf>
    <xf numFmtId="42" fontId="15" fillId="0" borderId="11" xfId="0" applyNumberFormat="1" applyFont="1" applyBorder="1" applyAlignment="1">
      <alignment horizontal="center" vertical="center"/>
    </xf>
    <xf numFmtId="42" fontId="15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2" borderId="2" xfId="0" applyFont="1" applyFill="1" applyBorder="1"/>
    <xf numFmtId="0" fontId="0" fillId="2" borderId="0" xfId="0" applyFill="1"/>
    <xf numFmtId="0" fontId="5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1" xfId="0" applyBorder="1"/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9" fillId="2" borderId="0" xfId="0" applyFont="1" applyFill="1" applyAlignment="1">
      <alignment horizontal="centerContinuous"/>
    </xf>
    <xf numFmtId="0" fontId="2" fillId="0" borderId="0" xfId="0" applyFont="1" applyAlignment="1">
      <alignment vertical="top" wrapText="1"/>
    </xf>
    <xf numFmtId="44" fontId="12" fillId="0" borderId="0" xfId="0" applyNumberFormat="1" applyFont="1" applyAlignment="1">
      <alignment horizontal="centerContinuous" wrapText="1"/>
    </xf>
    <xf numFmtId="0" fontId="3" fillId="0" borderId="9" xfId="0" applyFont="1" applyBorder="1" applyAlignment="1">
      <alignment wrapText="1"/>
    </xf>
    <xf numFmtId="0" fontId="3" fillId="0" borderId="7" xfId="0" applyFont="1" applyBorder="1"/>
    <xf numFmtId="0" fontId="15" fillId="0" borderId="6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4" fontId="3" fillId="0" borderId="11" xfId="0" applyNumberFormat="1" applyFont="1" applyBorder="1" applyAlignment="1">
      <alignment horizontal="centerContinuous" wrapText="1"/>
    </xf>
    <xf numFmtId="44" fontId="3" fillId="0" borderId="2" xfId="0" applyNumberFormat="1" applyFont="1" applyBorder="1" applyAlignment="1">
      <alignment horizontal="centerContinuous" wrapText="1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6" xfId="0" applyBorder="1"/>
    <xf numFmtId="0" fontId="0" fillId="2" borderId="6" xfId="0" applyFill="1" applyBorder="1" applyAlignment="1">
      <alignment horizontal="centerContinuous"/>
    </xf>
    <xf numFmtId="0" fontId="11" fillId="0" borderId="0" xfId="0" applyFont="1"/>
    <xf numFmtId="42" fontId="3" fillId="0" borderId="20" xfId="0" applyNumberFormat="1" applyFont="1" applyBorder="1" applyAlignment="1">
      <alignment horizontal="center" vertical="center"/>
    </xf>
    <xf numFmtId="42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2" fontId="15" fillId="0" borderId="16" xfId="0" applyNumberFormat="1" applyFont="1" applyBorder="1" applyAlignment="1">
      <alignment horizontal="center" vertical="center"/>
    </xf>
    <xf numFmtId="42" fontId="15" fillId="0" borderId="15" xfId="0" applyNumberFormat="1" applyFont="1" applyBorder="1" applyAlignment="1">
      <alignment horizontal="center" vertical="top"/>
    </xf>
    <xf numFmtId="42" fontId="15" fillId="0" borderId="16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Continuous" wrapText="1"/>
    </xf>
    <xf numFmtId="0" fontId="5" fillId="0" borderId="3" xfId="0" applyFont="1" applyBorder="1" applyAlignment="1">
      <alignment horizontal="centerContinuous" wrapText="1"/>
    </xf>
    <xf numFmtId="42" fontId="3" fillId="0" borderId="12" xfId="0" applyNumberFormat="1" applyFont="1" applyBorder="1" applyAlignment="1">
      <alignment vertical="center"/>
    </xf>
    <xf numFmtId="42" fontId="3" fillId="0" borderId="11" xfId="0" applyNumberFormat="1" applyFont="1" applyBorder="1" applyAlignment="1">
      <alignment vertical="center"/>
    </xf>
    <xf numFmtId="42" fontId="15" fillId="0" borderId="11" xfId="0" applyNumberFormat="1" applyFont="1" applyBorder="1" applyAlignment="1">
      <alignment vertical="top"/>
    </xf>
    <xf numFmtId="42" fontId="15" fillId="0" borderId="11" xfId="0" applyNumberFormat="1" applyFont="1" applyBorder="1" applyAlignment="1">
      <alignment vertical="center"/>
    </xf>
    <xf numFmtId="0" fontId="0" fillId="0" borderId="28" xfId="0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2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42" fontId="3" fillId="0" borderId="27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42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wrapText="1"/>
    </xf>
    <xf numFmtId="6" fontId="18" fillId="0" borderId="27" xfId="0" applyNumberFormat="1" applyFont="1" applyBorder="1" applyAlignment="1">
      <alignment horizontal="center" wrapText="1"/>
    </xf>
    <xf numFmtId="42" fontId="18" fillId="0" borderId="2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Continuous" wrapText="1"/>
    </xf>
    <xf numFmtId="42" fontId="15" fillId="0" borderId="22" xfId="0" applyNumberFormat="1" applyFont="1" applyBorder="1" applyAlignment="1">
      <alignment horizontal="center"/>
    </xf>
    <xf numFmtId="42" fontId="15" fillId="0" borderId="23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2" fontId="3" fillId="0" borderId="25" xfId="0" applyNumberFormat="1" applyFont="1" applyBorder="1" applyAlignment="1">
      <alignment horizontal="center" vertical="center"/>
    </xf>
    <xf numFmtId="42" fontId="15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2" fontId="3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2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42" fontId="15" fillId="0" borderId="2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42" fontId="3" fillId="0" borderId="25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42" fontId="15" fillId="0" borderId="23" xfId="0" applyNumberFormat="1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42" fontId="3" fillId="0" borderId="25" xfId="0" applyNumberFormat="1" applyFont="1" applyBorder="1" applyAlignment="1">
      <alignment horizontal="center" wrapText="1"/>
    </xf>
    <xf numFmtId="42" fontId="3" fillId="0" borderId="23" xfId="0" applyNumberFormat="1" applyFont="1" applyBorder="1" applyAlignment="1">
      <alignment horizontal="center" wrapText="1"/>
    </xf>
    <xf numFmtId="0" fontId="15" fillId="0" borderId="23" xfId="0" applyFont="1" applyBorder="1" applyAlignment="1">
      <alignment horizontal="center" vertical="center"/>
    </xf>
    <xf numFmtId="42" fontId="15" fillId="0" borderId="25" xfId="0" applyNumberFormat="1" applyFont="1" applyBorder="1" applyAlignment="1">
      <alignment horizontal="center" wrapText="1"/>
    </xf>
    <xf numFmtId="42" fontId="15" fillId="0" borderId="23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2" fontId="3" fillId="0" borderId="22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6" fontId="3" fillId="0" borderId="23" xfId="0" applyNumberFormat="1" applyFont="1" applyBorder="1" applyAlignment="1">
      <alignment horizontal="center" vertical="center" wrapText="1"/>
    </xf>
    <xf numFmtId="4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6" fontId="3" fillId="0" borderId="25" xfId="0" applyNumberFormat="1" applyFont="1" applyBorder="1" applyAlignment="1">
      <alignment horizontal="center" vertical="center" wrapText="1"/>
    </xf>
    <xf numFmtId="42" fontId="3" fillId="0" borderId="25" xfId="0" applyNumberFormat="1" applyFont="1" applyBorder="1" applyAlignment="1">
      <alignment horizontal="center" vertical="center" wrapText="1"/>
    </xf>
    <xf numFmtId="42" fontId="15" fillId="0" borderId="25" xfId="0" applyNumberFormat="1" applyFont="1" applyBorder="1" applyAlignment="1">
      <alignment horizontal="center"/>
    </xf>
    <xf numFmtId="6" fontId="15" fillId="0" borderId="25" xfId="0" applyNumberFormat="1" applyFont="1" applyBorder="1" applyAlignment="1">
      <alignment horizontal="center"/>
    </xf>
    <xf numFmtId="42" fontId="15" fillId="0" borderId="22" xfId="0" applyNumberFormat="1" applyFont="1" applyBorder="1" applyAlignment="1">
      <alignment horizontal="center" wrapText="1"/>
    </xf>
    <xf numFmtId="6" fontId="3" fillId="0" borderId="25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7"/>
  <sheetViews>
    <sheetView tabSelected="1" topLeftCell="A13" zoomScale="120" zoomScaleNormal="120" workbookViewId="0">
      <selection activeCell="M30" sqref="M30"/>
    </sheetView>
  </sheetViews>
  <sheetFormatPr defaultRowHeight="15" x14ac:dyDescent="0.25"/>
  <cols>
    <col min="1" max="1" width="14" customWidth="1"/>
    <col min="2" max="2" width="5.85546875" customWidth="1"/>
    <col min="3" max="3" width="8" customWidth="1"/>
    <col min="4" max="4" width="5.85546875" customWidth="1"/>
    <col min="5" max="5" width="8" customWidth="1"/>
    <col min="6" max="6" width="5.85546875" customWidth="1"/>
    <col min="7" max="7" width="8" customWidth="1"/>
    <col min="8" max="8" width="5.5703125" customWidth="1"/>
    <col min="9" max="9" width="8" customWidth="1"/>
    <col min="10" max="10" width="5" customWidth="1"/>
    <col min="11" max="11" width="10" customWidth="1"/>
    <col min="12" max="12" width="5" customWidth="1"/>
    <col min="13" max="13" width="10.5703125" customWidth="1"/>
    <col min="14" max="14" width="6.28515625" customWidth="1"/>
    <col min="15" max="15" width="10.140625" customWidth="1"/>
    <col min="16" max="16" width="7.5703125" customWidth="1"/>
    <col min="17" max="17" width="12.140625" customWidth="1"/>
    <col min="18" max="18" width="5.140625" customWidth="1"/>
    <col min="19" max="19" width="8" customWidth="1"/>
    <col min="20" max="20" width="5.85546875" customWidth="1"/>
    <col min="21" max="21" width="8.28515625" customWidth="1"/>
  </cols>
  <sheetData>
    <row r="1" spans="1:21" ht="16.5" customHeight="1" x14ac:dyDescent="0.25">
      <c r="A1" s="9" t="s">
        <v>132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30"/>
      <c r="S1" s="10"/>
      <c r="T1" s="10"/>
      <c r="U1" s="40"/>
    </row>
    <row r="2" spans="1:21" ht="7.5" customHeight="1" x14ac:dyDescent="0.25">
      <c r="A2" s="1"/>
    </row>
    <row r="3" spans="1:21" ht="12" customHeight="1" x14ac:dyDescent="0.25">
      <c r="A3" s="83"/>
      <c r="B3" s="23" t="s">
        <v>124</v>
      </c>
      <c r="C3" s="46"/>
      <c r="D3" s="23" t="s">
        <v>114</v>
      </c>
      <c r="E3" s="46"/>
      <c r="F3" s="23" t="s">
        <v>104</v>
      </c>
      <c r="G3" s="46"/>
      <c r="H3" s="23" t="s">
        <v>99</v>
      </c>
      <c r="I3" s="46"/>
      <c r="J3" s="23" t="s">
        <v>95</v>
      </c>
      <c r="K3" s="46"/>
      <c r="L3" s="23" t="s">
        <v>93</v>
      </c>
      <c r="M3" s="46"/>
      <c r="N3" s="23" t="s">
        <v>86</v>
      </c>
      <c r="O3" s="46"/>
      <c r="P3" s="23" t="s">
        <v>1</v>
      </c>
      <c r="Q3" s="46"/>
      <c r="R3" s="23" t="s">
        <v>3</v>
      </c>
      <c r="S3" s="46"/>
      <c r="T3" s="142" t="s">
        <v>12</v>
      </c>
    </row>
    <row r="4" spans="1:21" ht="12" customHeight="1" x14ac:dyDescent="0.25">
      <c r="A4" s="76" t="s">
        <v>0</v>
      </c>
      <c r="B4" s="65" t="s">
        <v>2</v>
      </c>
      <c r="C4" s="64"/>
      <c r="D4" s="65" t="s">
        <v>2</v>
      </c>
      <c r="E4" s="64"/>
      <c r="F4" s="65" t="s">
        <v>2</v>
      </c>
      <c r="G4" s="64"/>
      <c r="H4" s="65" t="s">
        <v>2</v>
      </c>
      <c r="I4" s="64"/>
      <c r="J4" s="65" t="s">
        <v>2</v>
      </c>
      <c r="K4" s="64"/>
      <c r="L4" s="65" t="s">
        <v>2</v>
      </c>
      <c r="M4" s="64"/>
      <c r="N4" s="65" t="s">
        <v>2</v>
      </c>
      <c r="O4" s="64"/>
      <c r="P4" s="65" t="s">
        <v>2</v>
      </c>
      <c r="Q4" s="64"/>
      <c r="R4" s="65" t="s">
        <v>2</v>
      </c>
      <c r="S4" s="64"/>
      <c r="T4" s="134" t="s">
        <v>89</v>
      </c>
    </row>
    <row r="5" spans="1:21" ht="12" customHeight="1" x14ac:dyDescent="0.25">
      <c r="A5" s="176"/>
      <c r="B5" s="184" t="s">
        <v>13</v>
      </c>
      <c r="C5" s="184" t="s">
        <v>14</v>
      </c>
      <c r="D5" s="184" t="s">
        <v>13</v>
      </c>
      <c r="E5" s="184" t="s">
        <v>14</v>
      </c>
      <c r="F5" s="184" t="s">
        <v>13</v>
      </c>
      <c r="G5" s="184" t="s">
        <v>14</v>
      </c>
      <c r="H5" s="184" t="s">
        <v>13</v>
      </c>
      <c r="I5" s="184" t="s">
        <v>14</v>
      </c>
      <c r="J5" s="184" t="s">
        <v>13</v>
      </c>
      <c r="K5" s="184" t="s">
        <v>14</v>
      </c>
      <c r="L5" s="184" t="s">
        <v>13</v>
      </c>
      <c r="M5" s="184" t="s">
        <v>14</v>
      </c>
      <c r="N5" s="184" t="s">
        <v>13</v>
      </c>
      <c r="O5" s="184" t="s">
        <v>14</v>
      </c>
      <c r="P5" s="184" t="s">
        <v>13</v>
      </c>
      <c r="Q5" s="184" t="s">
        <v>14</v>
      </c>
      <c r="R5" s="184" t="s">
        <v>13</v>
      </c>
      <c r="S5" s="184" t="s">
        <v>14</v>
      </c>
      <c r="T5" s="135" t="s">
        <v>90</v>
      </c>
    </row>
    <row r="6" spans="1:21" ht="12" customHeight="1" x14ac:dyDescent="0.25">
      <c r="A6" s="243" t="s">
        <v>15</v>
      </c>
      <c r="B6" s="185">
        <v>0</v>
      </c>
      <c r="C6" s="186">
        <v>0</v>
      </c>
      <c r="D6" s="185">
        <v>0</v>
      </c>
      <c r="E6" s="186">
        <v>0</v>
      </c>
      <c r="F6" s="185">
        <v>0</v>
      </c>
      <c r="G6" s="186">
        <v>0</v>
      </c>
      <c r="H6" s="185">
        <v>0</v>
      </c>
      <c r="I6" s="186">
        <v>0</v>
      </c>
      <c r="J6" s="187">
        <v>0</v>
      </c>
      <c r="K6" s="188">
        <v>0</v>
      </c>
      <c r="L6" s="187">
        <v>0</v>
      </c>
      <c r="M6" s="188">
        <v>0</v>
      </c>
      <c r="N6" s="187">
        <v>0</v>
      </c>
      <c r="O6" s="188">
        <v>0</v>
      </c>
      <c r="P6" s="185">
        <v>0</v>
      </c>
      <c r="Q6" s="186">
        <v>0</v>
      </c>
      <c r="R6" s="185">
        <v>0</v>
      </c>
      <c r="S6" s="186">
        <v>0</v>
      </c>
      <c r="T6" s="136">
        <v>1</v>
      </c>
    </row>
    <row r="7" spans="1:21" ht="27" customHeight="1" x14ac:dyDescent="0.25">
      <c r="A7" s="245" t="s">
        <v>29</v>
      </c>
      <c r="B7" s="203">
        <v>3</v>
      </c>
      <c r="C7" s="204">
        <v>327893</v>
      </c>
      <c r="D7" s="203">
        <v>2.83</v>
      </c>
      <c r="E7" s="204">
        <v>282545</v>
      </c>
      <c r="F7" s="203">
        <v>2</v>
      </c>
      <c r="G7" s="204">
        <v>211278</v>
      </c>
      <c r="H7" s="203">
        <v>2</v>
      </c>
      <c r="I7" s="204">
        <v>206330.25</v>
      </c>
      <c r="J7" s="232">
        <v>3</v>
      </c>
      <c r="K7" s="233">
        <v>283437</v>
      </c>
      <c r="L7" s="232">
        <v>3</v>
      </c>
      <c r="M7" s="234">
        <v>300447</v>
      </c>
      <c r="N7" s="232">
        <v>3</v>
      </c>
      <c r="O7" s="234">
        <v>285304</v>
      </c>
      <c r="P7" s="203">
        <v>3</v>
      </c>
      <c r="Q7" s="204">
        <v>278055</v>
      </c>
      <c r="R7" s="203">
        <v>2.5</v>
      </c>
      <c r="S7" s="204">
        <v>231324</v>
      </c>
      <c r="T7" s="137"/>
    </row>
    <row r="8" spans="1:21" ht="13.5" customHeight="1" x14ac:dyDescent="0.25">
      <c r="A8" s="246"/>
      <c r="B8" s="206"/>
      <c r="C8" s="207"/>
      <c r="D8" s="206" t="s">
        <v>117</v>
      </c>
      <c r="E8" s="207" t="s">
        <v>118</v>
      </c>
      <c r="F8" s="206"/>
      <c r="G8" s="207"/>
      <c r="H8" s="206"/>
      <c r="I8" s="207"/>
      <c r="J8" s="229"/>
      <c r="K8" s="230"/>
      <c r="L8" s="229"/>
      <c r="M8" s="231"/>
      <c r="N8" s="229"/>
      <c r="O8" s="231"/>
      <c r="P8" s="206"/>
      <c r="Q8" s="207"/>
      <c r="R8" s="206"/>
      <c r="S8" s="207"/>
      <c r="T8" s="137"/>
    </row>
    <row r="9" spans="1:21" ht="15" customHeight="1" x14ac:dyDescent="0.25">
      <c r="A9" s="178" t="s">
        <v>16</v>
      </c>
      <c r="B9" s="203">
        <v>1.17</v>
      </c>
      <c r="C9" s="203"/>
      <c r="D9" s="203">
        <v>1.64</v>
      </c>
      <c r="E9" s="203"/>
      <c r="F9" s="203">
        <v>2.42</v>
      </c>
      <c r="G9" s="203" t="s">
        <v>111</v>
      </c>
      <c r="H9" s="203">
        <v>2.7</v>
      </c>
      <c r="I9" s="204"/>
      <c r="J9" s="221"/>
      <c r="K9" s="222" t="s">
        <v>96</v>
      </c>
      <c r="L9" s="221"/>
      <c r="M9" s="222"/>
      <c r="N9" s="221"/>
      <c r="O9" s="222"/>
      <c r="P9" s="203"/>
      <c r="Q9" s="204"/>
      <c r="R9" s="208">
        <v>1.05</v>
      </c>
      <c r="S9" s="216"/>
      <c r="T9" s="137">
        <v>5</v>
      </c>
    </row>
    <row r="10" spans="1:21" x14ac:dyDescent="0.25">
      <c r="A10" s="178" t="s">
        <v>46</v>
      </c>
      <c r="B10" s="211" t="s">
        <v>48</v>
      </c>
      <c r="C10" s="211"/>
      <c r="D10" s="211" t="s">
        <v>48</v>
      </c>
      <c r="E10" s="211"/>
      <c r="F10" s="211" t="s">
        <v>48</v>
      </c>
      <c r="G10" s="211"/>
      <c r="H10" s="211" t="s">
        <v>48</v>
      </c>
      <c r="I10" s="210"/>
      <c r="J10" s="227">
        <v>1.76</v>
      </c>
      <c r="K10" s="228"/>
      <c r="L10" s="227">
        <v>1.58</v>
      </c>
      <c r="M10" s="228"/>
      <c r="N10" s="227">
        <v>1.58</v>
      </c>
      <c r="O10" s="228"/>
      <c r="P10" s="211">
        <v>1.58</v>
      </c>
      <c r="Q10" s="210"/>
      <c r="R10" s="211" t="s">
        <v>48</v>
      </c>
      <c r="S10" s="210"/>
      <c r="T10" s="137"/>
    </row>
    <row r="11" spans="1:21" ht="26.25" x14ac:dyDescent="0.25">
      <c r="A11" s="178" t="s">
        <v>78</v>
      </c>
      <c r="B11" s="211">
        <v>1.25</v>
      </c>
      <c r="C11" s="210">
        <v>109429</v>
      </c>
      <c r="D11" s="211">
        <v>1.53</v>
      </c>
      <c r="E11" s="210">
        <v>115023</v>
      </c>
      <c r="F11" s="211">
        <v>2.42</v>
      </c>
      <c r="G11" s="210">
        <v>175329</v>
      </c>
      <c r="H11" s="211">
        <v>2.5299999999999998</v>
      </c>
      <c r="I11" s="210">
        <v>150872</v>
      </c>
      <c r="J11" s="227" t="s">
        <v>96</v>
      </c>
      <c r="K11" s="228">
        <v>89040</v>
      </c>
      <c r="L11" s="227" t="s">
        <v>17</v>
      </c>
      <c r="M11" s="228">
        <v>79632</v>
      </c>
      <c r="N11" s="227" t="s">
        <v>17</v>
      </c>
      <c r="O11" s="228">
        <v>74655</v>
      </c>
      <c r="P11" s="211" t="s">
        <v>17</v>
      </c>
      <c r="Q11" s="210">
        <v>74655</v>
      </c>
      <c r="R11" s="209">
        <v>2.2799999999999998</v>
      </c>
      <c r="S11" s="210">
        <v>78671</v>
      </c>
      <c r="T11" s="137"/>
    </row>
    <row r="12" spans="1:21" x14ac:dyDescent="0.25">
      <c r="A12" s="241" t="s">
        <v>79</v>
      </c>
      <c r="B12" s="211" t="s">
        <v>18</v>
      </c>
      <c r="C12" s="211" t="s">
        <v>137</v>
      </c>
      <c r="D12" s="211" t="s">
        <v>18</v>
      </c>
      <c r="E12" s="211" t="s">
        <v>115</v>
      </c>
      <c r="F12" s="211" t="s">
        <v>18</v>
      </c>
      <c r="G12" s="211" t="s">
        <v>112</v>
      </c>
      <c r="H12" s="211" t="s">
        <v>18</v>
      </c>
      <c r="I12" s="211"/>
      <c r="J12" s="227"/>
      <c r="K12" s="228"/>
      <c r="L12" s="227"/>
      <c r="M12" s="228"/>
      <c r="N12" s="227"/>
      <c r="O12" s="228"/>
      <c r="P12" s="211"/>
      <c r="Q12" s="210"/>
      <c r="R12" s="211" t="s">
        <v>18</v>
      </c>
      <c r="S12" s="210"/>
      <c r="T12" s="137"/>
    </row>
    <row r="13" spans="1:21" ht="12" customHeight="1" x14ac:dyDescent="0.25">
      <c r="A13" s="242" t="s">
        <v>47</v>
      </c>
      <c r="B13" s="206"/>
      <c r="C13" s="207"/>
      <c r="D13" s="206" t="s">
        <v>115</v>
      </c>
      <c r="E13" s="207"/>
      <c r="F13" s="206" t="s">
        <v>100</v>
      </c>
      <c r="G13" s="207"/>
      <c r="H13" s="206" t="s">
        <v>100</v>
      </c>
      <c r="I13" s="207"/>
      <c r="J13" s="220"/>
      <c r="K13" s="223"/>
      <c r="L13" s="220"/>
      <c r="M13" s="223"/>
      <c r="N13" s="220"/>
      <c r="O13" s="223"/>
      <c r="P13" s="206"/>
      <c r="Q13" s="207"/>
      <c r="R13" s="206"/>
      <c r="S13" s="207"/>
      <c r="T13" s="138"/>
    </row>
    <row r="14" spans="1:21" ht="15" customHeight="1" x14ac:dyDescent="0.25">
      <c r="A14" s="179" t="s">
        <v>71</v>
      </c>
      <c r="B14" s="201">
        <v>0.73</v>
      </c>
      <c r="C14" s="213"/>
      <c r="D14" s="201">
        <v>0.8</v>
      </c>
      <c r="E14" s="213"/>
      <c r="F14" s="201">
        <v>1</v>
      </c>
      <c r="G14" s="213"/>
      <c r="H14" s="201">
        <v>1</v>
      </c>
      <c r="I14" s="213"/>
      <c r="J14" s="201">
        <v>1</v>
      </c>
      <c r="K14" s="225"/>
      <c r="L14" s="201">
        <v>1</v>
      </c>
      <c r="M14" s="225"/>
      <c r="N14" s="201">
        <v>1</v>
      </c>
      <c r="O14" s="225"/>
      <c r="P14" s="201">
        <v>1</v>
      </c>
      <c r="Q14" s="213"/>
      <c r="R14" s="201">
        <v>1</v>
      </c>
      <c r="S14" s="213"/>
      <c r="T14" s="137"/>
    </row>
    <row r="15" spans="1:21" ht="15" customHeight="1" x14ac:dyDescent="0.25">
      <c r="A15" s="179" t="s">
        <v>70</v>
      </c>
      <c r="B15" s="202"/>
      <c r="C15" s="205">
        <v>9108</v>
      </c>
      <c r="D15" s="202"/>
      <c r="E15" s="205">
        <v>9936</v>
      </c>
      <c r="F15" s="202"/>
      <c r="G15" s="205">
        <v>12420</v>
      </c>
      <c r="H15" s="202"/>
      <c r="I15" s="205">
        <v>9900</v>
      </c>
      <c r="J15" s="200">
        <v>0.25</v>
      </c>
      <c r="K15" s="196">
        <v>10800</v>
      </c>
      <c r="L15" s="200">
        <v>0.19</v>
      </c>
      <c r="M15" s="196">
        <v>10320</v>
      </c>
      <c r="N15" s="200">
        <v>0.19</v>
      </c>
      <c r="O15" s="196">
        <v>9675</v>
      </c>
      <c r="P15" s="200">
        <v>0.19</v>
      </c>
      <c r="Q15" s="196">
        <v>9675</v>
      </c>
      <c r="R15" s="200">
        <v>0.19</v>
      </c>
      <c r="S15" s="205">
        <v>9675</v>
      </c>
      <c r="T15" s="137"/>
    </row>
    <row r="16" spans="1:21" ht="15" customHeight="1" x14ac:dyDescent="0.25">
      <c r="A16" s="240" t="s">
        <v>69</v>
      </c>
      <c r="B16" s="219"/>
      <c r="C16" s="218"/>
      <c r="D16" s="219"/>
      <c r="E16" s="218"/>
      <c r="F16" s="219"/>
      <c r="G16" s="218"/>
      <c r="H16" s="219"/>
      <c r="I16" s="218"/>
      <c r="J16" s="219" t="s">
        <v>73</v>
      </c>
      <c r="K16" s="226"/>
      <c r="L16" s="219" t="s">
        <v>73</v>
      </c>
      <c r="M16" s="226"/>
      <c r="N16" s="219" t="s">
        <v>73</v>
      </c>
      <c r="O16" s="226"/>
      <c r="P16" s="219" t="s">
        <v>73</v>
      </c>
      <c r="Q16" s="218"/>
      <c r="R16" s="219" t="s">
        <v>73</v>
      </c>
      <c r="S16" s="218"/>
      <c r="T16" s="138"/>
    </row>
    <row r="17" spans="1:21" ht="27" customHeight="1" x14ac:dyDescent="0.25">
      <c r="A17" s="179" t="s">
        <v>66</v>
      </c>
      <c r="B17" s="212" t="s">
        <v>128</v>
      </c>
      <c r="C17" s="235">
        <v>1863</v>
      </c>
      <c r="D17" s="212" t="s">
        <v>130</v>
      </c>
      <c r="E17" s="235">
        <v>1932</v>
      </c>
      <c r="F17" s="212" t="s">
        <v>84</v>
      </c>
      <c r="G17" s="235">
        <v>2277</v>
      </c>
      <c r="H17" s="212" t="s">
        <v>84</v>
      </c>
      <c r="I17" s="235">
        <v>2310</v>
      </c>
      <c r="J17" s="212" t="s">
        <v>84</v>
      </c>
      <c r="K17" s="225">
        <v>2016</v>
      </c>
      <c r="L17" s="212" t="s">
        <v>84</v>
      </c>
      <c r="M17" s="225">
        <v>2016</v>
      </c>
      <c r="N17" s="212" t="s">
        <v>84</v>
      </c>
      <c r="O17" s="225">
        <v>1890</v>
      </c>
      <c r="P17" s="212" t="s">
        <v>84</v>
      </c>
      <c r="Q17" s="236">
        <v>1890</v>
      </c>
      <c r="R17" s="198" t="s">
        <v>24</v>
      </c>
      <c r="S17" s="235" t="s">
        <v>24</v>
      </c>
      <c r="T17" s="137"/>
    </row>
    <row r="18" spans="1:21" ht="22.5" x14ac:dyDescent="0.25">
      <c r="A18" s="180" t="s">
        <v>51</v>
      </c>
      <c r="B18" s="217" t="s">
        <v>129</v>
      </c>
      <c r="C18" s="205"/>
      <c r="D18" s="217" t="s">
        <v>131</v>
      </c>
      <c r="E18" s="205"/>
      <c r="F18" s="217" t="s">
        <v>108</v>
      </c>
      <c r="G18" s="205"/>
      <c r="H18" s="217" t="s">
        <v>53</v>
      </c>
      <c r="I18" s="205"/>
      <c r="J18" s="217" t="s">
        <v>53</v>
      </c>
      <c r="K18" s="237"/>
      <c r="L18" s="217" t="s">
        <v>53</v>
      </c>
      <c r="M18" s="237"/>
      <c r="N18" s="217" t="s">
        <v>53</v>
      </c>
      <c r="O18" s="237"/>
      <c r="P18" s="217" t="s">
        <v>53</v>
      </c>
      <c r="Q18" s="205"/>
      <c r="R18" s="202"/>
      <c r="S18" s="205"/>
      <c r="T18" s="137"/>
    </row>
    <row r="19" spans="1:21" ht="22.5" x14ac:dyDescent="0.25">
      <c r="A19" s="239" t="s">
        <v>50</v>
      </c>
      <c r="B19" s="199" t="s">
        <v>52</v>
      </c>
      <c r="C19" s="197"/>
      <c r="D19" s="199" t="s">
        <v>52</v>
      </c>
      <c r="E19" s="197"/>
      <c r="F19" s="199" t="s">
        <v>52</v>
      </c>
      <c r="G19" s="197"/>
      <c r="H19" s="199" t="s">
        <v>52</v>
      </c>
      <c r="I19" s="197"/>
      <c r="J19" s="199" t="s">
        <v>52</v>
      </c>
      <c r="K19" s="226"/>
      <c r="L19" s="199" t="s">
        <v>52</v>
      </c>
      <c r="M19" s="226"/>
      <c r="N19" s="199" t="s">
        <v>52</v>
      </c>
      <c r="O19" s="226"/>
      <c r="P19" s="199" t="s">
        <v>52</v>
      </c>
      <c r="Q19" s="197"/>
      <c r="R19" s="224"/>
      <c r="S19" s="197"/>
      <c r="T19" s="138"/>
    </row>
    <row r="20" spans="1:21" ht="15" customHeight="1" x14ac:dyDescent="0.25">
      <c r="A20" s="178" t="s">
        <v>75</v>
      </c>
      <c r="B20" s="203">
        <v>2.83</v>
      </c>
      <c r="C20" s="204">
        <v>184052</v>
      </c>
      <c r="D20" s="203">
        <v>2.42</v>
      </c>
      <c r="E20" s="204">
        <v>143274</v>
      </c>
      <c r="F20" s="203">
        <v>3.25</v>
      </c>
      <c r="G20" s="204">
        <v>216601</v>
      </c>
      <c r="H20" s="203">
        <v>4</v>
      </c>
      <c r="I20" s="204">
        <v>217194</v>
      </c>
      <c r="J20" s="221">
        <v>4</v>
      </c>
      <c r="K20" s="238">
        <v>215554</v>
      </c>
      <c r="L20" s="221">
        <v>4</v>
      </c>
      <c r="M20" s="222">
        <v>212052</v>
      </c>
      <c r="N20" s="221">
        <v>4</v>
      </c>
      <c r="O20" s="222">
        <v>196318</v>
      </c>
      <c r="P20" s="203">
        <v>3.6</v>
      </c>
      <c r="Q20" s="204">
        <v>186816</v>
      </c>
      <c r="R20" s="203">
        <v>4</v>
      </c>
      <c r="S20" s="204">
        <v>194310</v>
      </c>
      <c r="T20" s="137">
        <v>5</v>
      </c>
    </row>
    <row r="21" spans="1:21" ht="12" customHeight="1" x14ac:dyDescent="0.25">
      <c r="A21" s="177" t="s">
        <v>74</v>
      </c>
      <c r="B21" s="211" t="s">
        <v>125</v>
      </c>
      <c r="C21" s="210" t="s">
        <v>125</v>
      </c>
      <c r="D21" s="211" t="s">
        <v>116</v>
      </c>
      <c r="E21" s="210"/>
      <c r="F21" s="211" t="s">
        <v>105</v>
      </c>
      <c r="G21" s="210"/>
      <c r="H21" s="211"/>
      <c r="I21" s="210"/>
      <c r="J21" s="211"/>
      <c r="K21" s="228"/>
      <c r="L21" s="211" t="s">
        <v>20</v>
      </c>
      <c r="M21" s="228"/>
      <c r="N21" s="211" t="s">
        <v>20</v>
      </c>
      <c r="O21" s="228"/>
      <c r="P21" s="211" t="s">
        <v>20</v>
      </c>
      <c r="Q21" s="210"/>
      <c r="R21" s="211"/>
      <c r="S21" s="210"/>
      <c r="T21" s="137"/>
    </row>
    <row r="22" spans="1:21" ht="27" customHeight="1" x14ac:dyDescent="0.25">
      <c r="A22" s="244" t="s">
        <v>28</v>
      </c>
      <c r="B22" s="206">
        <v>0</v>
      </c>
      <c r="C22" s="207">
        <v>0</v>
      </c>
      <c r="D22" s="206">
        <v>0</v>
      </c>
      <c r="E22" s="207">
        <v>0</v>
      </c>
      <c r="F22" s="206">
        <v>0</v>
      </c>
      <c r="G22" s="207">
        <v>0</v>
      </c>
      <c r="H22" s="206">
        <v>0</v>
      </c>
      <c r="I22" s="207">
        <v>0</v>
      </c>
      <c r="J22" s="220">
        <v>0</v>
      </c>
      <c r="K22" s="223">
        <v>0</v>
      </c>
      <c r="L22" s="220">
        <v>0</v>
      </c>
      <c r="M22" s="223">
        <v>0</v>
      </c>
      <c r="N22" s="220">
        <v>0</v>
      </c>
      <c r="O22" s="223">
        <v>0</v>
      </c>
      <c r="P22" s="206">
        <v>0</v>
      </c>
      <c r="Q22" s="207">
        <v>0</v>
      </c>
      <c r="R22" s="206">
        <v>0</v>
      </c>
      <c r="S22" s="207">
        <v>0</v>
      </c>
      <c r="T22" s="138"/>
    </row>
    <row r="23" spans="1:21" ht="25.5" customHeight="1" x14ac:dyDescent="0.25">
      <c r="A23" s="178" t="s">
        <v>77</v>
      </c>
      <c r="B23" s="208">
        <v>0.2</v>
      </c>
      <c r="C23" s="216">
        <v>4419</v>
      </c>
      <c r="D23" s="208" t="s">
        <v>24</v>
      </c>
      <c r="E23" s="216">
        <v>0</v>
      </c>
      <c r="F23" s="208" t="s">
        <v>24</v>
      </c>
      <c r="G23" s="216">
        <v>0</v>
      </c>
      <c r="H23" s="208" t="s">
        <v>24</v>
      </c>
      <c r="I23" s="216">
        <v>474.58</v>
      </c>
      <c r="J23" s="221" t="s">
        <v>24</v>
      </c>
      <c r="K23" s="222">
        <v>326</v>
      </c>
      <c r="L23" s="221" t="s">
        <v>24</v>
      </c>
      <c r="M23" s="222">
        <v>320</v>
      </c>
      <c r="N23" s="221" t="s">
        <v>24</v>
      </c>
      <c r="O23" s="222">
        <v>274</v>
      </c>
      <c r="P23" s="208">
        <v>0.25</v>
      </c>
      <c r="Q23" s="216">
        <v>9730</v>
      </c>
      <c r="R23" s="208" t="s">
        <v>24</v>
      </c>
      <c r="S23" s="216" t="s">
        <v>24</v>
      </c>
      <c r="T23" s="137"/>
    </row>
    <row r="24" spans="1:21" ht="12" customHeight="1" x14ac:dyDescent="0.25">
      <c r="A24" s="181" t="s">
        <v>76</v>
      </c>
      <c r="B24" s="206" t="s">
        <v>126</v>
      </c>
      <c r="C24" s="207" t="s">
        <v>126</v>
      </c>
      <c r="D24" s="206"/>
      <c r="E24" s="207"/>
      <c r="F24" s="206"/>
      <c r="G24" s="207"/>
      <c r="H24" s="206"/>
      <c r="I24" s="207"/>
      <c r="J24" s="220"/>
      <c r="K24" s="207" t="s">
        <v>25</v>
      </c>
      <c r="L24" s="220"/>
      <c r="M24" s="207" t="s">
        <v>25</v>
      </c>
      <c r="N24" s="220"/>
      <c r="O24" s="207" t="s">
        <v>25</v>
      </c>
      <c r="P24" s="206" t="s">
        <v>20</v>
      </c>
      <c r="Q24" s="207"/>
      <c r="R24" s="206"/>
      <c r="S24" s="207"/>
      <c r="T24" s="139"/>
    </row>
    <row r="25" spans="1:21" ht="15" customHeight="1" x14ac:dyDescent="0.25">
      <c r="A25" s="182" t="s">
        <v>80</v>
      </c>
      <c r="B25" s="189">
        <f>B6+B7+((B9+B11)/2)+B20+B22</f>
        <v>7.04</v>
      </c>
      <c r="C25" s="190">
        <f>SUM(C6:C24)</f>
        <v>636764</v>
      </c>
      <c r="D25" s="189">
        <f>D6+D7+((D9+D11)/2)+D20+D22</f>
        <v>6.835</v>
      </c>
      <c r="E25" s="190">
        <f>SUM(E6:E24)</f>
        <v>552710</v>
      </c>
      <c r="F25" s="189">
        <f>F6+F7+((F9+F11)/2)+F20+F22</f>
        <v>7.67</v>
      </c>
      <c r="G25" s="190">
        <f>SUM(G6:G24)</f>
        <v>617905</v>
      </c>
      <c r="H25" s="189">
        <f>H6+H7+((H9+H11)/2)+H20+H22</f>
        <v>8.6150000000000002</v>
      </c>
      <c r="I25" s="190">
        <f>SUM(I6:I24)</f>
        <v>587080.82999999996</v>
      </c>
      <c r="J25" s="187">
        <f>J7+J10+J20+J22</f>
        <v>8.76</v>
      </c>
      <c r="K25" s="188">
        <f>SUM(K6:K24)</f>
        <v>601173</v>
      </c>
      <c r="L25" s="187">
        <f>L7+L10+L20+L22</f>
        <v>8.58</v>
      </c>
      <c r="M25" s="188">
        <f>SUM(M6:M24)</f>
        <v>604787</v>
      </c>
      <c r="N25" s="187">
        <f>N7+N10+N20+N22</f>
        <v>8.58</v>
      </c>
      <c r="O25" s="188">
        <f>SUM(O6:O24)</f>
        <v>568116</v>
      </c>
      <c r="P25" s="189">
        <f>P7+P10+P20+P23</f>
        <v>8.43</v>
      </c>
      <c r="Q25" s="190">
        <f>Q7+Q11+Q20+Q23</f>
        <v>549256</v>
      </c>
      <c r="R25" s="191">
        <f>R7+((R9+R11)/2)+R20</f>
        <v>8.1649999999999991</v>
      </c>
      <c r="S25" s="190">
        <f>S7+S11+S20</f>
        <v>504305</v>
      </c>
      <c r="T25" s="140">
        <v>11</v>
      </c>
    </row>
    <row r="26" spans="1:21" ht="12" customHeight="1" x14ac:dyDescent="0.25">
      <c r="A26" s="183"/>
      <c r="B26" s="190" t="s">
        <v>127</v>
      </c>
      <c r="C26" s="190" t="s">
        <v>139</v>
      </c>
      <c r="D26" s="190" t="s">
        <v>119</v>
      </c>
      <c r="E26" s="190" t="s">
        <v>119</v>
      </c>
      <c r="F26" s="190" t="s">
        <v>100</v>
      </c>
      <c r="G26" s="190"/>
      <c r="H26" s="190" t="s">
        <v>100</v>
      </c>
      <c r="I26" s="190"/>
      <c r="J26" s="192"/>
      <c r="K26" s="193"/>
      <c r="L26" s="192"/>
      <c r="M26" s="194"/>
      <c r="N26" s="189"/>
      <c r="O26" s="190"/>
      <c r="P26" s="189" t="s">
        <v>49</v>
      </c>
      <c r="Q26" s="190" t="s">
        <v>27</v>
      </c>
      <c r="R26" s="189" t="s">
        <v>26</v>
      </c>
      <c r="S26" s="190"/>
      <c r="T26" s="141"/>
    </row>
    <row r="27" spans="1:21" ht="14.25" customHeight="1" x14ac:dyDescent="0.25">
      <c r="A27" s="157" t="s">
        <v>98</v>
      </c>
      <c r="B27" s="157"/>
      <c r="C27" s="157"/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44"/>
      <c r="P27" s="38"/>
      <c r="Q27" s="39"/>
      <c r="R27" s="38"/>
      <c r="S27" s="39"/>
      <c r="T27" s="38"/>
      <c r="U27" s="39"/>
    </row>
    <row r="28" spans="1:21" ht="12" customHeight="1" x14ac:dyDescent="0.25">
      <c r="A28" s="158" t="s">
        <v>109</v>
      </c>
      <c r="B28" s="158"/>
      <c r="C28" s="158"/>
      <c r="D28" s="7"/>
      <c r="E28" s="12"/>
      <c r="F28" s="7"/>
      <c r="G28" s="12"/>
      <c r="H28" s="7"/>
      <c r="I28" s="12"/>
      <c r="J28" s="7"/>
      <c r="K28" s="12"/>
      <c r="L28" s="7"/>
      <c r="M28" s="12"/>
      <c r="N28" s="7"/>
      <c r="O28" s="12"/>
      <c r="P28" s="7"/>
      <c r="Q28" s="12"/>
      <c r="R28" s="7"/>
      <c r="S28" s="12"/>
      <c r="T28" s="7"/>
      <c r="U28" s="12"/>
    </row>
    <row r="29" spans="1:21" ht="12" customHeight="1" x14ac:dyDescent="0.25">
      <c r="A29" s="158" t="s">
        <v>110</v>
      </c>
      <c r="B29" s="158"/>
      <c r="C29" s="158"/>
      <c r="D29" s="7"/>
      <c r="E29" s="12"/>
      <c r="F29" s="7"/>
      <c r="G29" s="12"/>
      <c r="H29" s="7"/>
      <c r="I29" s="12"/>
      <c r="J29" s="7"/>
      <c r="K29" s="12"/>
      <c r="L29" s="7"/>
      <c r="M29" s="12"/>
      <c r="N29" s="7"/>
      <c r="O29" s="12"/>
      <c r="P29" s="7"/>
      <c r="Q29" s="12"/>
      <c r="R29" s="7"/>
      <c r="S29" s="12"/>
      <c r="T29" s="7"/>
      <c r="U29" s="12"/>
    </row>
    <row r="30" spans="1:21" ht="12" customHeight="1" x14ac:dyDescent="0.25">
      <c r="A30" s="158" t="s">
        <v>101</v>
      </c>
      <c r="B30" s="158"/>
      <c r="C30" s="158"/>
      <c r="D30" s="7"/>
      <c r="E30" s="12"/>
      <c r="F30" s="7"/>
      <c r="G30" s="12"/>
      <c r="H30" s="7"/>
      <c r="I30" s="12"/>
      <c r="J30" s="7"/>
      <c r="K30" s="12"/>
      <c r="L30" s="7"/>
      <c r="M30" s="12"/>
      <c r="N30" s="7"/>
      <c r="O30" s="12"/>
      <c r="P30" s="7"/>
      <c r="Q30" s="12"/>
      <c r="R30" s="7"/>
      <c r="S30" s="12"/>
      <c r="T30" s="7"/>
      <c r="U30" s="12"/>
    </row>
    <row r="31" spans="1:21" ht="12" customHeight="1" x14ac:dyDescent="0.25">
      <c r="A31" s="158" t="s">
        <v>94</v>
      </c>
      <c r="B31" s="158"/>
      <c r="C31" s="158"/>
      <c r="D31" s="7"/>
      <c r="E31" s="12"/>
      <c r="F31" s="7"/>
      <c r="G31" s="12"/>
      <c r="H31" s="7"/>
      <c r="I31" s="12"/>
      <c r="J31" s="7"/>
      <c r="K31" s="12"/>
      <c r="L31" s="7"/>
      <c r="M31" s="12"/>
      <c r="N31" s="7"/>
      <c r="O31" s="12"/>
      <c r="P31" s="7"/>
      <c r="Q31" s="12"/>
      <c r="R31" s="7"/>
      <c r="S31" s="12"/>
      <c r="T31" s="7"/>
      <c r="U31" s="12"/>
    </row>
    <row r="32" spans="1:21" ht="12" customHeight="1" x14ac:dyDescent="0.25">
      <c r="A32" s="158" t="s">
        <v>102</v>
      </c>
      <c r="B32" s="158"/>
      <c r="C32" s="158"/>
      <c r="D32" s="7"/>
      <c r="E32" s="12"/>
      <c r="F32" s="7"/>
      <c r="G32" s="12"/>
      <c r="H32" s="7"/>
      <c r="I32" s="12"/>
      <c r="J32" s="7"/>
      <c r="K32" s="12"/>
      <c r="L32" s="7"/>
      <c r="M32" s="12"/>
      <c r="N32" s="7"/>
      <c r="O32" s="12"/>
      <c r="P32" s="7"/>
      <c r="Q32" s="12"/>
      <c r="R32" s="7"/>
      <c r="S32" s="12"/>
      <c r="T32" s="7"/>
      <c r="U32" s="12"/>
    </row>
    <row r="33" spans="1:21" ht="12" customHeight="1" x14ac:dyDescent="0.25">
      <c r="A33" s="158" t="s">
        <v>120</v>
      </c>
      <c r="B33" s="158"/>
      <c r="C33" s="158"/>
      <c r="D33" s="7"/>
      <c r="E33" s="12"/>
      <c r="F33" s="7"/>
      <c r="G33" s="12"/>
      <c r="H33" s="7"/>
      <c r="I33" s="12"/>
      <c r="J33" s="7"/>
      <c r="K33" s="12"/>
      <c r="L33" s="7"/>
      <c r="M33" s="12"/>
      <c r="N33" s="7"/>
      <c r="O33" s="12"/>
      <c r="P33" s="7"/>
      <c r="Q33" s="12"/>
      <c r="R33" s="7"/>
      <c r="S33" s="12"/>
      <c r="T33" s="7"/>
      <c r="U33" s="12"/>
    </row>
    <row r="34" spans="1:21" ht="12" customHeight="1" x14ac:dyDescent="0.25">
      <c r="A34" s="22"/>
      <c r="B34" s="22"/>
      <c r="C34" s="22"/>
      <c r="D34" s="7"/>
      <c r="E34" s="12"/>
      <c r="F34" s="7"/>
      <c r="G34" s="12"/>
      <c r="H34" s="7"/>
      <c r="I34" s="12"/>
      <c r="J34" s="7"/>
      <c r="K34" s="12"/>
      <c r="L34" s="7"/>
      <c r="M34" s="12"/>
      <c r="N34" s="7"/>
      <c r="O34" s="12"/>
      <c r="P34" s="7"/>
      <c r="Q34" s="12"/>
      <c r="R34" s="7"/>
      <c r="S34" s="7"/>
      <c r="T34" s="12"/>
      <c r="U34" s="2"/>
    </row>
    <row r="35" spans="1:21" ht="23.25" customHeight="1" x14ac:dyDescent="0.25">
      <c r="A35" s="146" t="s">
        <v>67</v>
      </c>
      <c r="B35" s="68" t="s">
        <v>124</v>
      </c>
      <c r="C35" s="195"/>
      <c r="D35" s="68" t="s">
        <v>114</v>
      </c>
      <c r="E35" s="195"/>
      <c r="F35" s="68" t="s">
        <v>104</v>
      </c>
      <c r="G35" s="195"/>
      <c r="H35" s="68" t="s">
        <v>99</v>
      </c>
      <c r="I35" s="195"/>
      <c r="J35" s="68" t="s">
        <v>95</v>
      </c>
      <c r="K35" s="195"/>
      <c r="L35" s="68" t="s">
        <v>93</v>
      </c>
      <c r="M35" s="195"/>
      <c r="N35" s="68" t="s">
        <v>86</v>
      </c>
      <c r="O35" s="195"/>
      <c r="P35" s="68" t="s">
        <v>1</v>
      </c>
      <c r="Q35" s="71"/>
      <c r="R35" s="68" t="s">
        <v>3</v>
      </c>
      <c r="S35" s="71"/>
    </row>
    <row r="36" spans="1:21" ht="12.75" customHeight="1" x14ac:dyDescent="0.25">
      <c r="A36" s="147" t="s">
        <v>68</v>
      </c>
      <c r="B36" s="148" t="s">
        <v>14</v>
      </c>
      <c r="C36" s="149"/>
      <c r="D36" s="148" t="s">
        <v>14</v>
      </c>
      <c r="E36" s="149"/>
      <c r="F36" s="148" t="s">
        <v>14</v>
      </c>
      <c r="G36" s="149"/>
      <c r="H36" s="148" t="s">
        <v>14</v>
      </c>
      <c r="I36" s="149"/>
      <c r="J36" s="148" t="s">
        <v>14</v>
      </c>
      <c r="K36" s="149"/>
      <c r="L36" s="148" t="s">
        <v>14</v>
      </c>
      <c r="M36" s="149"/>
      <c r="N36" s="148" t="s">
        <v>14</v>
      </c>
      <c r="O36" s="149"/>
      <c r="P36" s="148" t="s">
        <v>14</v>
      </c>
      <c r="Q36" s="149"/>
      <c r="R36" s="148" t="s">
        <v>14</v>
      </c>
      <c r="S36" s="149"/>
      <c r="T36" s="7"/>
    </row>
    <row r="37" spans="1:21" x14ac:dyDescent="0.25">
      <c r="A37" s="151"/>
      <c r="B37" s="12">
        <v>0</v>
      </c>
      <c r="C37" s="152"/>
      <c r="D37" s="12">
        <v>0</v>
      </c>
      <c r="E37" s="152"/>
      <c r="F37" s="12">
        <v>0</v>
      </c>
      <c r="G37" s="152"/>
      <c r="H37" s="12">
        <v>0</v>
      </c>
      <c r="I37" s="152"/>
      <c r="J37" s="12">
        <v>0</v>
      </c>
      <c r="K37" s="152"/>
      <c r="L37" s="12">
        <v>0</v>
      </c>
      <c r="M37" s="152"/>
      <c r="N37" s="12">
        <v>0</v>
      </c>
      <c r="O37" s="152"/>
      <c r="P37" s="12">
        <v>0</v>
      </c>
      <c r="Q37" s="58"/>
      <c r="R37" s="12">
        <v>0</v>
      </c>
      <c r="S37" s="58"/>
    </row>
    <row r="38" spans="1:21" ht="33.75" customHeight="1" x14ac:dyDescent="0.25">
      <c r="A38" s="153" t="s">
        <v>35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41"/>
      <c r="Q38" s="73"/>
      <c r="R38" s="41"/>
      <c r="S38" s="73"/>
    </row>
    <row r="39" spans="1:21" ht="33.75" customHeight="1" x14ac:dyDescent="0.25">
      <c r="A39" s="144"/>
      <c r="B39" s="144"/>
      <c r="C39" s="144"/>
      <c r="D39" s="144"/>
      <c r="E39" s="144"/>
      <c r="F39" s="6"/>
      <c r="G39" s="6"/>
      <c r="H39" s="6"/>
      <c r="I39" s="6"/>
      <c r="J39" s="145"/>
      <c r="K39" s="145"/>
      <c r="L39" s="145"/>
      <c r="M39" s="145"/>
      <c r="N39" s="145"/>
      <c r="O39" s="145"/>
      <c r="P39" s="145"/>
      <c r="Q39" s="145"/>
    </row>
    <row r="40" spans="1:21" ht="16.5" customHeight="1" x14ac:dyDescent="0.25">
      <c r="A40" s="143" t="s">
        <v>103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30"/>
      <c r="S40" s="10"/>
      <c r="T40" s="130"/>
    </row>
    <row r="41" spans="1:21" ht="16.5" customHeight="1" x14ac:dyDescent="0.25">
      <c r="A41" s="5"/>
      <c r="B41" s="41"/>
      <c r="C41" s="41"/>
      <c r="D41" s="41"/>
      <c r="E41" s="41"/>
      <c r="F41" s="117"/>
      <c r="G41" s="117"/>
      <c r="H41" s="117"/>
      <c r="I41" s="117"/>
      <c r="J41" s="117"/>
      <c r="K41" s="117"/>
      <c r="L41" s="117"/>
      <c r="M41" s="117"/>
      <c r="N41" s="41"/>
      <c r="O41" s="41"/>
      <c r="P41" s="41"/>
      <c r="Q41" s="41"/>
      <c r="R41" s="160"/>
      <c r="S41" s="160"/>
    </row>
    <row r="42" spans="1:21" ht="12.75" customHeight="1" x14ac:dyDescent="0.25">
      <c r="A42" s="83"/>
      <c r="B42" s="23" t="s">
        <v>4</v>
      </c>
      <c r="C42" s="46"/>
      <c r="D42" s="23" t="s">
        <v>5</v>
      </c>
      <c r="E42" s="46"/>
      <c r="F42" s="23" t="s">
        <v>6</v>
      </c>
      <c r="G42" s="46"/>
      <c r="H42" s="23" t="s">
        <v>7</v>
      </c>
      <c r="I42" s="46"/>
      <c r="J42" s="23" t="s">
        <v>8</v>
      </c>
      <c r="K42" s="46"/>
      <c r="L42" s="23" t="s">
        <v>9</v>
      </c>
      <c r="M42" s="46"/>
      <c r="N42" s="23" t="s">
        <v>33</v>
      </c>
      <c r="O42" s="46"/>
      <c r="P42" s="23" t="s">
        <v>10</v>
      </c>
      <c r="Q42" s="46"/>
      <c r="R42" s="112" t="s">
        <v>11</v>
      </c>
      <c r="S42" s="113"/>
      <c r="T42" s="24" t="s">
        <v>12</v>
      </c>
      <c r="U42" s="131"/>
    </row>
    <row r="43" spans="1:21" ht="12.75" customHeight="1" x14ac:dyDescent="0.25">
      <c r="A43" s="76" t="s">
        <v>0</v>
      </c>
      <c r="B43" s="65" t="s">
        <v>2</v>
      </c>
      <c r="C43" s="64"/>
      <c r="D43" s="65" t="s">
        <v>2</v>
      </c>
      <c r="E43" s="64"/>
      <c r="F43" s="65" t="s">
        <v>2</v>
      </c>
      <c r="G43" s="64"/>
      <c r="H43" s="65" t="s">
        <v>2</v>
      </c>
      <c r="I43" s="64"/>
      <c r="J43" s="65" t="s">
        <v>2</v>
      </c>
      <c r="K43" s="64"/>
      <c r="L43" s="65" t="s">
        <v>2</v>
      </c>
      <c r="M43" s="64"/>
      <c r="N43" s="65" t="s">
        <v>2</v>
      </c>
      <c r="O43" s="64"/>
      <c r="P43" s="65" t="s">
        <v>2</v>
      </c>
      <c r="Q43" s="64"/>
      <c r="R43" s="65" t="s">
        <v>2</v>
      </c>
      <c r="S43" s="64"/>
      <c r="T43" s="25" t="s">
        <v>89</v>
      </c>
      <c r="U43" s="131"/>
    </row>
    <row r="44" spans="1:21" ht="12.75" customHeight="1" x14ac:dyDescent="0.25">
      <c r="A44" s="77"/>
      <c r="B44" s="184" t="s">
        <v>13</v>
      </c>
      <c r="C44" s="184" t="s">
        <v>14</v>
      </c>
      <c r="D44" s="62" t="s">
        <v>13</v>
      </c>
      <c r="E44" s="62" t="s">
        <v>14</v>
      </c>
      <c r="F44" s="62" t="s">
        <v>13</v>
      </c>
      <c r="G44" s="62" t="s">
        <v>14</v>
      </c>
      <c r="H44" s="62" t="s">
        <v>13</v>
      </c>
      <c r="I44" s="62" t="s">
        <v>14</v>
      </c>
      <c r="J44" s="62" t="s">
        <v>13</v>
      </c>
      <c r="K44" s="62" t="s">
        <v>14</v>
      </c>
      <c r="L44" s="62" t="s">
        <v>13</v>
      </c>
      <c r="M44" s="62" t="s">
        <v>14</v>
      </c>
      <c r="N44" s="62" t="s">
        <v>13</v>
      </c>
      <c r="O44" s="62" t="s">
        <v>14</v>
      </c>
      <c r="P44" s="62" t="s">
        <v>13</v>
      </c>
      <c r="Q44" s="62" t="s">
        <v>14</v>
      </c>
      <c r="R44" s="62" t="s">
        <v>13</v>
      </c>
      <c r="S44" s="62" t="s">
        <v>14</v>
      </c>
      <c r="T44" s="129" t="s">
        <v>90</v>
      </c>
      <c r="U44" s="133"/>
    </row>
    <row r="45" spans="1:21" x14ac:dyDescent="0.25">
      <c r="A45" s="80" t="s">
        <v>15</v>
      </c>
      <c r="B45" s="185">
        <v>0</v>
      </c>
      <c r="C45" s="186">
        <v>0</v>
      </c>
      <c r="D45" s="45">
        <v>0</v>
      </c>
      <c r="E45" s="55">
        <v>0</v>
      </c>
      <c r="F45" s="119">
        <v>0</v>
      </c>
      <c r="G45" s="120">
        <v>0</v>
      </c>
      <c r="H45" s="119">
        <v>0</v>
      </c>
      <c r="I45" s="120">
        <v>0</v>
      </c>
      <c r="J45" s="121">
        <v>0</v>
      </c>
      <c r="K45" s="120">
        <v>0</v>
      </c>
      <c r="L45" s="119">
        <v>0</v>
      </c>
      <c r="M45" s="120">
        <v>0</v>
      </c>
      <c r="N45" s="119">
        <v>0</v>
      </c>
      <c r="O45" s="120">
        <v>0</v>
      </c>
      <c r="P45" s="121">
        <v>0</v>
      </c>
      <c r="Q45" s="120">
        <v>0</v>
      </c>
      <c r="R45" s="84">
        <v>0</v>
      </c>
      <c r="S45" s="95">
        <v>0</v>
      </c>
      <c r="T45" s="61">
        <v>1</v>
      </c>
      <c r="U45" s="132"/>
    </row>
    <row r="46" spans="1:21" ht="39" x14ac:dyDescent="0.25">
      <c r="A46" s="89" t="s">
        <v>29</v>
      </c>
      <c r="B46" s="189">
        <v>3</v>
      </c>
      <c r="C46" s="190">
        <v>267016</v>
      </c>
      <c r="D46" s="128">
        <v>3</v>
      </c>
      <c r="E46" s="172">
        <v>250954</v>
      </c>
      <c r="F46" s="128">
        <v>3</v>
      </c>
      <c r="G46" s="96">
        <v>244302</v>
      </c>
      <c r="H46" s="128">
        <v>3</v>
      </c>
      <c r="I46" s="163">
        <v>237660</v>
      </c>
      <c r="J46" s="85">
        <v>3</v>
      </c>
      <c r="K46" s="96">
        <v>231374</v>
      </c>
      <c r="L46" s="128">
        <v>3</v>
      </c>
      <c r="M46" s="96">
        <v>232530</v>
      </c>
      <c r="N46" s="118">
        <v>3</v>
      </c>
      <c r="O46" s="48">
        <v>221843</v>
      </c>
      <c r="P46" s="30">
        <v>3</v>
      </c>
      <c r="Q46" s="48">
        <v>205736</v>
      </c>
      <c r="R46" s="85">
        <v>3</v>
      </c>
      <c r="S46" s="96">
        <v>171079</v>
      </c>
      <c r="T46" s="27"/>
      <c r="U46" s="132"/>
    </row>
    <row r="47" spans="1:21" ht="15" customHeight="1" x14ac:dyDescent="0.25">
      <c r="A47" s="90" t="s">
        <v>16</v>
      </c>
      <c r="B47" s="209">
        <v>1.32</v>
      </c>
      <c r="C47" s="210"/>
      <c r="D47" s="29"/>
      <c r="E47" s="51"/>
      <c r="F47" s="29"/>
      <c r="G47" s="47"/>
      <c r="H47" s="29"/>
      <c r="I47" s="164"/>
      <c r="J47" s="45">
        <v>0.6</v>
      </c>
      <c r="K47" s="55"/>
      <c r="L47" s="45"/>
      <c r="M47" s="55"/>
      <c r="N47" s="45"/>
      <c r="O47" s="55"/>
      <c r="P47" s="45"/>
      <c r="Q47" s="55"/>
      <c r="R47" s="86">
        <v>0.6</v>
      </c>
      <c r="S47" s="97">
        <v>21000</v>
      </c>
      <c r="T47" s="27">
        <v>5</v>
      </c>
      <c r="U47" s="132"/>
    </row>
    <row r="48" spans="1:21" x14ac:dyDescent="0.25">
      <c r="A48" s="76" t="s">
        <v>46</v>
      </c>
      <c r="B48" s="211" t="s">
        <v>48</v>
      </c>
      <c r="C48" s="210"/>
      <c r="D48" s="29"/>
      <c r="E48" s="51"/>
      <c r="F48" s="29"/>
      <c r="G48" s="47"/>
      <c r="H48" s="29"/>
      <c r="I48" s="164"/>
      <c r="J48" s="29" t="s">
        <v>48</v>
      </c>
      <c r="K48" s="54"/>
      <c r="L48" s="45"/>
      <c r="M48" s="54"/>
      <c r="N48" s="45"/>
      <c r="O48" s="54"/>
      <c r="P48" s="45"/>
      <c r="Q48" s="54"/>
      <c r="R48" s="45"/>
      <c r="S48" s="98" t="s">
        <v>81</v>
      </c>
      <c r="T48" s="27"/>
      <c r="U48" s="132"/>
    </row>
    <row r="49" spans="1:21" ht="26.25" x14ac:dyDescent="0.25">
      <c r="A49" s="76" t="s">
        <v>78</v>
      </c>
      <c r="B49" s="209">
        <v>1.56</v>
      </c>
      <c r="C49" s="210">
        <v>68040</v>
      </c>
      <c r="D49" s="29">
        <v>0.8</v>
      </c>
      <c r="E49" s="51">
        <v>37800</v>
      </c>
      <c r="F49" s="29">
        <v>0.8</v>
      </c>
      <c r="G49" s="47">
        <v>37800</v>
      </c>
      <c r="H49" s="29">
        <v>0.8</v>
      </c>
      <c r="I49" s="164">
        <v>37800</v>
      </c>
      <c r="J49" s="45">
        <v>0.8</v>
      </c>
      <c r="K49" s="55">
        <v>33075</v>
      </c>
      <c r="L49" s="45">
        <v>0.6</v>
      </c>
      <c r="M49" s="55">
        <v>28350</v>
      </c>
      <c r="N49" s="45">
        <v>0.9</v>
      </c>
      <c r="O49" s="55">
        <v>42525</v>
      </c>
      <c r="P49" s="45">
        <v>0.78</v>
      </c>
      <c r="Q49" s="55">
        <v>36855</v>
      </c>
      <c r="R49" s="29"/>
      <c r="S49" s="99"/>
      <c r="T49" s="27"/>
      <c r="U49" s="132"/>
    </row>
    <row r="50" spans="1:21" x14ac:dyDescent="0.25">
      <c r="A50" s="76" t="s">
        <v>79</v>
      </c>
      <c r="B50" s="211" t="s">
        <v>18</v>
      </c>
      <c r="C50" s="210" t="s">
        <v>19</v>
      </c>
      <c r="D50" s="29"/>
      <c r="E50" s="47" t="s">
        <v>82</v>
      </c>
      <c r="F50" s="29"/>
      <c r="G50" s="47"/>
      <c r="H50" s="29" t="s">
        <v>83</v>
      </c>
      <c r="I50" s="165" t="s">
        <v>83</v>
      </c>
      <c r="J50" s="29" t="s">
        <v>18</v>
      </c>
      <c r="K50" s="47"/>
      <c r="L50" s="29"/>
      <c r="M50" s="47"/>
      <c r="N50" s="29"/>
      <c r="O50" s="47"/>
      <c r="P50" s="29"/>
      <c r="Q50" s="47"/>
      <c r="R50" s="29"/>
      <c r="S50" s="99"/>
      <c r="T50" s="27"/>
      <c r="U50" s="132"/>
    </row>
    <row r="51" spans="1:21" ht="15" customHeight="1" x14ac:dyDescent="0.25">
      <c r="A51" s="80" t="s">
        <v>47</v>
      </c>
      <c r="B51" s="206" t="s">
        <v>19</v>
      </c>
      <c r="C51" s="207"/>
      <c r="D51" s="118"/>
      <c r="E51" s="173"/>
      <c r="F51" s="118"/>
      <c r="G51" s="48"/>
      <c r="H51" s="118"/>
      <c r="I51" s="53"/>
      <c r="J51" s="30" t="s">
        <v>40</v>
      </c>
      <c r="K51" s="48"/>
      <c r="L51" s="118"/>
      <c r="M51" s="48"/>
      <c r="N51" s="118"/>
      <c r="O51" s="48"/>
      <c r="P51" s="30"/>
      <c r="Q51" s="48"/>
      <c r="R51" s="30"/>
      <c r="S51" s="100"/>
      <c r="T51" s="57"/>
      <c r="U51" s="132"/>
    </row>
    <row r="52" spans="1:21" ht="15" customHeight="1" x14ac:dyDescent="0.25">
      <c r="A52" s="78" t="s">
        <v>71</v>
      </c>
      <c r="B52" s="202">
        <v>1</v>
      </c>
      <c r="C52" s="205"/>
      <c r="D52" s="32">
        <v>0.8</v>
      </c>
      <c r="E52" s="52"/>
      <c r="F52" s="32"/>
      <c r="G52" s="49"/>
      <c r="H52" s="32"/>
      <c r="I52" s="166"/>
      <c r="J52" s="32"/>
      <c r="K52" s="49"/>
      <c r="L52" s="32"/>
      <c r="M52" s="49"/>
      <c r="N52" s="32"/>
      <c r="O52" s="49"/>
      <c r="P52" s="32"/>
      <c r="Q52" s="49"/>
      <c r="R52" s="32">
        <v>1.5</v>
      </c>
      <c r="S52" s="101">
        <v>12150</v>
      </c>
      <c r="T52" s="27"/>
      <c r="U52" s="132"/>
    </row>
    <row r="53" spans="1:21" ht="15" customHeight="1" x14ac:dyDescent="0.25">
      <c r="A53" s="78" t="s">
        <v>70</v>
      </c>
      <c r="B53" s="200">
        <v>0.19</v>
      </c>
      <c r="C53" s="205">
        <v>9675</v>
      </c>
      <c r="D53" s="34">
        <v>0.17</v>
      </c>
      <c r="E53" s="52">
        <v>7830</v>
      </c>
      <c r="F53" s="32">
        <v>0.8</v>
      </c>
      <c r="G53" s="49">
        <v>6480</v>
      </c>
      <c r="H53" s="32">
        <v>1.07</v>
      </c>
      <c r="I53" s="166">
        <v>8100</v>
      </c>
      <c r="J53" s="32">
        <v>1.42</v>
      </c>
      <c r="K53" s="49">
        <v>10800</v>
      </c>
      <c r="L53" s="32">
        <v>1.33</v>
      </c>
      <c r="M53" s="49">
        <v>10125</v>
      </c>
      <c r="N53" s="32">
        <v>1.33</v>
      </c>
      <c r="O53" s="49">
        <v>10125</v>
      </c>
      <c r="P53" s="32">
        <v>1</v>
      </c>
      <c r="Q53" s="49">
        <v>8100</v>
      </c>
      <c r="R53" s="32"/>
      <c r="S53" s="102"/>
      <c r="T53" s="27"/>
      <c r="U53" s="132"/>
    </row>
    <row r="54" spans="1:21" ht="15" customHeight="1" x14ac:dyDescent="0.25">
      <c r="A54" s="78" t="s">
        <v>69</v>
      </c>
      <c r="B54" s="219" t="s">
        <v>73</v>
      </c>
      <c r="C54" s="218"/>
      <c r="D54" s="122" t="s">
        <v>73</v>
      </c>
      <c r="E54" s="174"/>
      <c r="F54" s="122"/>
      <c r="G54" s="123"/>
      <c r="H54" s="122"/>
      <c r="I54" s="167"/>
      <c r="J54" s="124"/>
      <c r="K54" s="123"/>
      <c r="L54" s="122"/>
      <c r="M54" s="123"/>
      <c r="N54" s="122"/>
      <c r="O54" s="123"/>
      <c r="P54" s="124"/>
      <c r="Q54" s="123"/>
      <c r="R54" s="32"/>
      <c r="S54" s="102"/>
      <c r="T54" s="57"/>
      <c r="U54" s="132"/>
    </row>
    <row r="55" spans="1:21" ht="27" customHeight="1" x14ac:dyDescent="0.25">
      <c r="A55" s="91" t="s">
        <v>66</v>
      </c>
      <c r="B55" s="200" t="s">
        <v>85</v>
      </c>
      <c r="C55" s="196">
        <v>1620</v>
      </c>
      <c r="D55" s="34" t="s">
        <v>43</v>
      </c>
      <c r="E55" s="50" t="s">
        <v>23</v>
      </c>
      <c r="F55" s="34" t="s">
        <v>24</v>
      </c>
      <c r="G55" s="50" t="s">
        <v>24</v>
      </c>
      <c r="H55" s="34" t="s">
        <v>24</v>
      </c>
      <c r="I55" s="168" t="s">
        <v>24</v>
      </c>
      <c r="J55" s="34" t="s">
        <v>41</v>
      </c>
      <c r="K55" s="50" t="s">
        <v>23</v>
      </c>
      <c r="L55" s="34" t="s">
        <v>38</v>
      </c>
      <c r="M55" s="50" t="s">
        <v>23</v>
      </c>
      <c r="N55" s="50" t="s">
        <v>37</v>
      </c>
      <c r="O55" s="50" t="s">
        <v>23</v>
      </c>
      <c r="P55" s="34" t="s">
        <v>38</v>
      </c>
      <c r="Q55" s="50" t="s">
        <v>23</v>
      </c>
      <c r="R55" s="87" t="s">
        <v>37</v>
      </c>
      <c r="S55" s="103" t="s">
        <v>23</v>
      </c>
      <c r="T55" s="27"/>
      <c r="U55" s="132"/>
    </row>
    <row r="56" spans="1:21" ht="22.5" x14ac:dyDescent="0.25">
      <c r="A56" s="79" t="s">
        <v>51</v>
      </c>
      <c r="B56" s="217" t="s">
        <v>52</v>
      </c>
      <c r="C56" s="205"/>
      <c r="D56" s="32" t="s">
        <v>44</v>
      </c>
      <c r="E56" s="52"/>
      <c r="F56" s="32"/>
      <c r="G56" s="49"/>
      <c r="H56" s="32"/>
      <c r="I56" s="166"/>
      <c r="J56" s="32" t="s">
        <v>42</v>
      </c>
      <c r="K56" s="49"/>
      <c r="L56" s="32" t="s">
        <v>39</v>
      </c>
      <c r="M56" s="49"/>
      <c r="N56" s="32" t="s">
        <v>39</v>
      </c>
      <c r="O56" s="49"/>
      <c r="P56" s="56" t="s">
        <v>36</v>
      </c>
      <c r="Q56" s="49"/>
      <c r="R56" s="56" t="s">
        <v>36</v>
      </c>
      <c r="S56" s="49"/>
      <c r="T56" s="27"/>
      <c r="U56" s="132"/>
    </row>
    <row r="57" spans="1:21" x14ac:dyDescent="0.25">
      <c r="A57" s="79" t="s">
        <v>50</v>
      </c>
      <c r="B57" s="199"/>
      <c r="C57" s="197"/>
      <c r="D57" s="125"/>
      <c r="E57" s="175"/>
      <c r="F57" s="125"/>
      <c r="G57" s="126"/>
      <c r="H57" s="125"/>
      <c r="I57" s="126"/>
      <c r="J57" s="169"/>
      <c r="K57" s="126"/>
      <c r="L57" s="125"/>
      <c r="M57" s="126"/>
      <c r="N57" s="125"/>
      <c r="O57" s="126"/>
      <c r="P57" s="127"/>
      <c r="Q57" s="126"/>
      <c r="R57" s="56"/>
      <c r="S57" s="49"/>
      <c r="T57" s="57"/>
      <c r="U57" s="132"/>
    </row>
    <row r="58" spans="1:21" ht="26.25" x14ac:dyDescent="0.25">
      <c r="A58" s="90" t="s">
        <v>75</v>
      </c>
      <c r="B58" s="211">
        <v>4</v>
      </c>
      <c r="C58" s="210">
        <v>188310</v>
      </c>
      <c r="D58" s="29">
        <v>3.5</v>
      </c>
      <c r="E58" s="51">
        <v>161097</v>
      </c>
      <c r="F58" s="29">
        <v>4</v>
      </c>
      <c r="G58" s="47">
        <v>188132</v>
      </c>
      <c r="H58" s="29">
        <v>4</v>
      </c>
      <c r="I58" s="47">
        <v>173805</v>
      </c>
      <c r="J58" s="29">
        <v>4.5</v>
      </c>
      <c r="K58" s="47">
        <v>224506</v>
      </c>
      <c r="L58" s="29">
        <v>5</v>
      </c>
      <c r="M58" s="47">
        <v>251639</v>
      </c>
      <c r="N58" s="29">
        <v>5</v>
      </c>
      <c r="O58" s="47">
        <v>238113</v>
      </c>
      <c r="P58" s="29">
        <v>5</v>
      </c>
      <c r="Q58" s="47">
        <v>225649</v>
      </c>
      <c r="R58" s="88">
        <v>5</v>
      </c>
      <c r="S58" s="104">
        <v>205067</v>
      </c>
      <c r="T58" s="27">
        <v>5</v>
      </c>
      <c r="U58" s="132"/>
    </row>
    <row r="59" spans="1:21" ht="15" customHeight="1" x14ac:dyDescent="0.25">
      <c r="A59" s="80" t="s">
        <v>74</v>
      </c>
      <c r="B59" s="206"/>
      <c r="C59" s="207"/>
      <c r="D59" s="118" t="s">
        <v>21</v>
      </c>
      <c r="E59" s="173"/>
      <c r="F59" s="118"/>
      <c r="G59" s="48"/>
      <c r="H59" s="118" t="s">
        <v>40</v>
      </c>
      <c r="I59" s="48"/>
      <c r="J59" s="30" t="s">
        <v>22</v>
      </c>
      <c r="K59" s="48"/>
      <c r="L59" s="118"/>
      <c r="M59" s="48"/>
      <c r="N59" s="118"/>
      <c r="O59" s="48"/>
      <c r="P59" s="30"/>
      <c r="Q59" s="48"/>
      <c r="R59" s="30"/>
      <c r="S59" s="48"/>
      <c r="T59" s="27"/>
      <c r="U59" s="132"/>
    </row>
    <row r="60" spans="1:21" ht="39" x14ac:dyDescent="0.25">
      <c r="A60" s="89" t="s">
        <v>28</v>
      </c>
      <c r="B60" s="189">
        <v>0</v>
      </c>
      <c r="C60" s="190">
        <v>0</v>
      </c>
      <c r="D60" s="128">
        <v>0</v>
      </c>
      <c r="E60" s="172">
        <v>0</v>
      </c>
      <c r="F60" s="128">
        <v>0</v>
      </c>
      <c r="G60" s="96">
        <v>0</v>
      </c>
      <c r="H60" s="128">
        <v>0</v>
      </c>
      <c r="I60" s="96">
        <v>0</v>
      </c>
      <c r="J60" s="85">
        <v>0</v>
      </c>
      <c r="K60" s="96">
        <v>0</v>
      </c>
      <c r="L60" s="128">
        <v>0</v>
      </c>
      <c r="M60" s="96">
        <v>0</v>
      </c>
      <c r="N60" s="128">
        <v>0.1</v>
      </c>
      <c r="O60" s="96">
        <v>2543</v>
      </c>
      <c r="P60" s="85">
        <v>0.1</v>
      </c>
      <c r="Q60" s="96">
        <v>1698</v>
      </c>
      <c r="R60" s="85">
        <v>0.1</v>
      </c>
      <c r="S60" s="96" t="s">
        <v>23</v>
      </c>
      <c r="T60" s="57"/>
      <c r="U60" s="132"/>
    </row>
    <row r="61" spans="1:21" ht="26.25" x14ac:dyDescent="0.25">
      <c r="A61" s="90" t="s">
        <v>77</v>
      </c>
      <c r="B61" s="208" t="s">
        <v>24</v>
      </c>
      <c r="C61" s="216">
        <v>891</v>
      </c>
      <c r="D61" s="45" t="s">
        <v>24</v>
      </c>
      <c r="E61" s="58">
        <v>12656</v>
      </c>
      <c r="F61" s="45" t="s">
        <v>24</v>
      </c>
      <c r="G61" s="59">
        <v>782</v>
      </c>
      <c r="H61" s="45" t="s">
        <v>24</v>
      </c>
      <c r="I61" s="55">
        <v>68</v>
      </c>
      <c r="J61" s="45" t="s">
        <v>24</v>
      </c>
      <c r="K61" s="55">
        <v>13685</v>
      </c>
      <c r="L61" s="45" t="s">
        <v>24</v>
      </c>
      <c r="M61" s="55">
        <v>2797</v>
      </c>
      <c r="N61" s="45" t="s">
        <v>24</v>
      </c>
      <c r="O61" s="55" t="s">
        <v>24</v>
      </c>
      <c r="P61" s="45" t="s">
        <v>24</v>
      </c>
      <c r="Q61" s="55" t="s">
        <v>24</v>
      </c>
      <c r="R61" s="88" t="s">
        <v>24</v>
      </c>
      <c r="S61" s="104" t="s">
        <v>24</v>
      </c>
      <c r="T61" s="27"/>
      <c r="U61" s="132"/>
    </row>
    <row r="62" spans="1:21" ht="15" customHeight="1" x14ac:dyDescent="0.25">
      <c r="A62" s="80" t="s">
        <v>76</v>
      </c>
      <c r="B62" s="206"/>
      <c r="C62" s="207"/>
      <c r="D62" s="60"/>
      <c r="E62" s="48" t="s">
        <v>21</v>
      </c>
      <c r="F62" s="30"/>
      <c r="G62" s="48" t="s">
        <v>25</v>
      </c>
      <c r="H62" s="30"/>
      <c r="I62" s="48"/>
      <c r="J62" s="30"/>
      <c r="K62" s="48" t="s">
        <v>45</v>
      </c>
      <c r="L62" s="30"/>
      <c r="M62" s="48"/>
      <c r="N62" s="30"/>
      <c r="O62" s="48"/>
      <c r="P62" s="30"/>
      <c r="Q62" s="48"/>
      <c r="R62" s="30"/>
      <c r="S62" s="48"/>
      <c r="T62" s="28"/>
      <c r="U62" s="132"/>
    </row>
    <row r="63" spans="1:21" x14ac:dyDescent="0.25">
      <c r="A63" s="81" t="s">
        <v>80</v>
      </c>
      <c r="B63" s="203">
        <f>B46+B45+((B47+B49)/2)+B58</f>
        <v>8.44</v>
      </c>
      <c r="C63" s="204">
        <f>C46+C45+C49+C58+C61</f>
        <v>524257</v>
      </c>
      <c r="D63" s="29">
        <f>D46+D49+D58</f>
        <v>7.3</v>
      </c>
      <c r="E63" s="47">
        <f>E46+E49+E58+E61</f>
        <v>462507</v>
      </c>
      <c r="F63" s="29">
        <f>F46+F49+F58</f>
        <v>7.8</v>
      </c>
      <c r="G63" s="47">
        <f>G46+G49+G58+G61</f>
        <v>471016</v>
      </c>
      <c r="H63" s="29">
        <f>H46+H49+H58</f>
        <v>7.8</v>
      </c>
      <c r="I63" s="47">
        <f>I46+I49+I58+I61</f>
        <v>449333</v>
      </c>
      <c r="J63" s="29">
        <f>J46+((J47+J49)/2)+J58+J60</f>
        <v>8.1999999999999993</v>
      </c>
      <c r="K63" s="47">
        <f>K46+K49+K58+K61</f>
        <v>502640</v>
      </c>
      <c r="L63" s="29">
        <f>L46+L49+L58</f>
        <v>8.6</v>
      </c>
      <c r="M63" s="47">
        <f>M46+M49+M58+M61</f>
        <v>515316</v>
      </c>
      <c r="N63" s="29">
        <f>N46+N49+N58+N60</f>
        <v>9</v>
      </c>
      <c r="O63" s="47">
        <f>O46+O49+O58+O60</f>
        <v>505024</v>
      </c>
      <c r="P63" s="29">
        <f>P46+P49+P58+P60</f>
        <v>8.8800000000000008</v>
      </c>
      <c r="Q63" s="47">
        <f>Q46+Q49+Q58+Q60</f>
        <v>469938</v>
      </c>
      <c r="R63" s="45">
        <f>R46+R47+R58+R60</f>
        <v>8.6999999999999993</v>
      </c>
      <c r="S63" s="55">
        <f>S46+S47+S58</f>
        <v>397146</v>
      </c>
      <c r="T63" s="31">
        <v>11</v>
      </c>
      <c r="U63" s="132"/>
    </row>
    <row r="64" spans="1:21" ht="15" customHeight="1" x14ac:dyDescent="0.25">
      <c r="A64" s="82"/>
      <c r="B64" s="206"/>
      <c r="C64" s="207"/>
      <c r="D64" s="30"/>
      <c r="E64" s="48"/>
      <c r="F64" s="30"/>
      <c r="G64" s="53"/>
      <c r="H64" s="48"/>
      <c r="I64" s="48"/>
      <c r="J64" s="30" t="s">
        <v>26</v>
      </c>
      <c r="K64" s="48"/>
      <c r="L64" s="30"/>
      <c r="M64" s="48"/>
      <c r="N64" s="30"/>
      <c r="O64" s="48"/>
      <c r="P64" s="30"/>
      <c r="Q64" s="53"/>
      <c r="R64" s="84"/>
      <c r="S64" s="95"/>
      <c r="T64" s="26"/>
      <c r="U64" s="132"/>
    </row>
    <row r="65" spans="1:20" ht="15" customHeight="1" x14ac:dyDescent="0.25">
      <c r="A65" s="214"/>
      <c r="B65" s="215"/>
      <c r="C65" s="44"/>
      <c r="D65" s="215"/>
      <c r="E65" s="39"/>
      <c r="F65" s="38"/>
      <c r="G65" s="39"/>
      <c r="H65" s="38"/>
      <c r="I65" s="39"/>
      <c r="J65" s="2"/>
      <c r="K65" s="3"/>
      <c r="L65" s="2"/>
      <c r="M65" s="3"/>
      <c r="N65" s="2"/>
      <c r="O65" s="3"/>
      <c r="P65" s="2"/>
      <c r="Q65" s="3"/>
      <c r="R65" s="2"/>
      <c r="S65" s="40"/>
    </row>
    <row r="66" spans="1:20" ht="16.5" customHeight="1" x14ac:dyDescent="0.25">
      <c r="A66" s="143" t="s">
        <v>103</v>
      </c>
      <c r="B66" s="9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20" ht="24.75" x14ac:dyDescent="0.25">
      <c r="A67" s="114" t="s">
        <v>67</v>
      </c>
      <c r="B67" s="68" t="s">
        <v>4</v>
      </c>
      <c r="C67" s="71"/>
      <c r="D67" s="68" t="s">
        <v>5</v>
      </c>
      <c r="E67" s="71"/>
      <c r="F67" s="68" t="s">
        <v>6</v>
      </c>
      <c r="G67" s="67"/>
      <c r="H67" s="68" t="s">
        <v>7</v>
      </c>
      <c r="I67" s="67"/>
      <c r="J67" s="68" t="s">
        <v>8</v>
      </c>
      <c r="K67" s="71"/>
      <c r="L67" s="68" t="s">
        <v>9</v>
      </c>
      <c r="M67" s="71"/>
      <c r="N67" s="68" t="s">
        <v>33</v>
      </c>
      <c r="O67" s="71"/>
      <c r="P67" s="68" t="s">
        <v>10</v>
      </c>
      <c r="Q67" s="67"/>
      <c r="R67" s="111" t="s">
        <v>11</v>
      </c>
      <c r="S67" s="71"/>
      <c r="T67" s="2"/>
    </row>
    <row r="68" spans="1:20" ht="13.5" customHeight="1" x14ac:dyDescent="0.25">
      <c r="A68" s="115" t="s">
        <v>68</v>
      </c>
      <c r="B68" s="148" t="s">
        <v>14</v>
      </c>
      <c r="C68" s="149"/>
      <c r="D68" s="148" t="s">
        <v>14</v>
      </c>
      <c r="E68" s="149"/>
      <c r="F68" s="148" t="s">
        <v>14</v>
      </c>
      <c r="G68" s="150"/>
      <c r="H68" s="148" t="s">
        <v>14</v>
      </c>
      <c r="I68" s="150"/>
      <c r="J68" s="69" t="s">
        <v>14</v>
      </c>
      <c r="K68" s="72"/>
      <c r="L68" s="69" t="s">
        <v>14</v>
      </c>
      <c r="M68" s="72"/>
      <c r="N68" s="69" t="s">
        <v>14</v>
      </c>
      <c r="O68" s="72"/>
      <c r="P68" s="69" t="s">
        <v>14</v>
      </c>
      <c r="Q68" s="70"/>
      <c r="R68" s="69" t="s">
        <v>14</v>
      </c>
      <c r="S68" s="72"/>
    </row>
    <row r="69" spans="1:20" x14ac:dyDescent="0.25">
      <c r="A69" s="109"/>
      <c r="B69" s="8">
        <v>998</v>
      </c>
      <c r="C69" s="74"/>
      <c r="D69" s="8">
        <v>2901</v>
      </c>
      <c r="E69" s="74"/>
      <c r="F69" s="8">
        <v>4631</v>
      </c>
      <c r="G69" s="110"/>
      <c r="H69" s="8">
        <v>1701.44</v>
      </c>
      <c r="I69" s="110"/>
      <c r="J69" s="12">
        <v>0</v>
      </c>
      <c r="K69" s="58"/>
      <c r="L69" s="12">
        <v>0</v>
      </c>
      <c r="M69" s="58"/>
      <c r="N69" s="12">
        <v>0</v>
      </c>
      <c r="O69" s="58"/>
      <c r="P69" s="12">
        <v>0</v>
      </c>
      <c r="Q69" s="11"/>
      <c r="R69" s="12">
        <v>0</v>
      </c>
      <c r="S69" s="58"/>
    </row>
    <row r="70" spans="1:20" ht="34.15" customHeight="1" x14ac:dyDescent="0.25">
      <c r="A70" s="116" t="s">
        <v>35</v>
      </c>
      <c r="B70" s="117" t="s">
        <v>54</v>
      </c>
      <c r="C70" s="155"/>
      <c r="D70" s="117" t="s">
        <v>55</v>
      </c>
      <c r="E70" s="155"/>
      <c r="F70" s="117" t="s">
        <v>56</v>
      </c>
      <c r="G70" s="156"/>
      <c r="H70" s="117" t="s">
        <v>57</v>
      </c>
      <c r="I70" s="156"/>
      <c r="J70" s="42"/>
      <c r="K70" s="73"/>
      <c r="L70" s="41"/>
      <c r="M70" s="73"/>
      <c r="N70" s="41"/>
      <c r="O70" s="75"/>
      <c r="P70" s="41"/>
      <c r="Q70" s="43"/>
      <c r="R70" s="41"/>
      <c r="S70" s="75"/>
    </row>
    <row r="72" spans="1:20" ht="15.75" x14ac:dyDescent="0.25">
      <c r="A72" s="143" t="s">
        <v>103</v>
      </c>
      <c r="B72" s="161"/>
      <c r="C72" s="161"/>
      <c r="D72" s="161"/>
      <c r="E72" s="16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83"/>
      <c r="B73" s="112" t="s">
        <v>32</v>
      </c>
      <c r="C73" s="113"/>
      <c r="D73" s="112" t="s">
        <v>31</v>
      </c>
      <c r="E73" s="113"/>
      <c r="F73" s="170" t="s">
        <v>30</v>
      </c>
      <c r="G73" s="171"/>
      <c r="H73" s="24" t="s">
        <v>12</v>
      </c>
    </row>
    <row r="74" spans="1:20" x14ac:dyDescent="0.25">
      <c r="A74" s="76" t="s">
        <v>0</v>
      </c>
      <c r="B74" s="65" t="s">
        <v>2</v>
      </c>
      <c r="C74" s="64"/>
      <c r="D74" s="65" t="s">
        <v>2</v>
      </c>
      <c r="E74" s="64"/>
      <c r="F74" s="65" t="s">
        <v>2</v>
      </c>
      <c r="G74" s="66"/>
      <c r="H74" s="25" t="s">
        <v>89</v>
      </c>
    </row>
    <row r="75" spans="1:20" x14ac:dyDescent="0.25">
      <c r="A75" s="77"/>
      <c r="B75" s="62" t="s">
        <v>13</v>
      </c>
      <c r="C75" s="62" t="s">
        <v>14</v>
      </c>
      <c r="D75" s="62" t="s">
        <v>13</v>
      </c>
      <c r="E75" s="62" t="s">
        <v>14</v>
      </c>
      <c r="F75" s="62" t="s">
        <v>13</v>
      </c>
      <c r="G75" s="63" t="s">
        <v>14</v>
      </c>
      <c r="H75" s="129" t="s">
        <v>90</v>
      </c>
    </row>
    <row r="76" spans="1:20" x14ac:dyDescent="0.25">
      <c r="A76" s="80" t="s">
        <v>15</v>
      </c>
      <c r="B76" s="84">
        <v>0</v>
      </c>
      <c r="C76" s="95">
        <v>0</v>
      </c>
      <c r="D76" s="84">
        <v>0</v>
      </c>
      <c r="E76" s="95">
        <v>0</v>
      </c>
      <c r="F76" s="84">
        <v>0</v>
      </c>
      <c r="G76" s="13">
        <v>0</v>
      </c>
      <c r="H76" s="61">
        <v>1</v>
      </c>
    </row>
    <row r="77" spans="1:20" ht="39" x14ac:dyDescent="0.25">
      <c r="A77" s="89" t="s">
        <v>29</v>
      </c>
      <c r="B77" s="85">
        <v>3</v>
      </c>
      <c r="C77" s="96">
        <v>195752</v>
      </c>
      <c r="D77" s="85">
        <v>3</v>
      </c>
      <c r="E77" s="96">
        <v>152485</v>
      </c>
      <c r="F77" s="85">
        <v>2</v>
      </c>
      <c r="G77" s="14">
        <v>81476</v>
      </c>
      <c r="H77" s="27"/>
    </row>
    <row r="78" spans="1:20" ht="26.25" x14ac:dyDescent="0.25">
      <c r="A78" s="90" t="s">
        <v>16</v>
      </c>
      <c r="B78" s="92">
        <v>0.6</v>
      </c>
      <c r="C78" s="97">
        <v>21000</v>
      </c>
      <c r="D78" s="92">
        <v>0.3</v>
      </c>
      <c r="E78" s="97">
        <v>10500</v>
      </c>
      <c r="F78" s="92">
        <v>0.6</v>
      </c>
      <c r="G78" s="18">
        <v>21000</v>
      </c>
      <c r="H78" s="27">
        <v>5</v>
      </c>
    </row>
    <row r="79" spans="1:20" x14ac:dyDescent="0.25">
      <c r="A79" s="76" t="s">
        <v>46</v>
      </c>
      <c r="B79" s="93"/>
      <c r="C79" s="98" t="s">
        <v>81</v>
      </c>
      <c r="D79" s="93"/>
      <c r="E79" s="98" t="s">
        <v>81</v>
      </c>
      <c r="F79" s="93"/>
      <c r="G79" s="19" t="s">
        <v>81</v>
      </c>
      <c r="H79" s="27"/>
    </row>
    <row r="80" spans="1:20" ht="26.25" x14ac:dyDescent="0.25">
      <c r="A80" s="76" t="s">
        <v>78</v>
      </c>
      <c r="B80" s="29"/>
      <c r="C80" s="99"/>
      <c r="D80" s="29"/>
      <c r="E80" s="99"/>
      <c r="F80" s="29"/>
      <c r="G80" s="20"/>
      <c r="H80" s="27"/>
    </row>
    <row r="81" spans="1:8" x14ac:dyDescent="0.25">
      <c r="A81" s="76" t="s">
        <v>79</v>
      </c>
      <c r="B81" s="29"/>
      <c r="C81" s="99"/>
      <c r="D81" s="29"/>
      <c r="E81" s="99"/>
      <c r="F81" s="29"/>
      <c r="G81" s="20"/>
      <c r="H81" s="27"/>
    </row>
    <row r="82" spans="1:8" x14ac:dyDescent="0.25">
      <c r="A82" s="80" t="s">
        <v>47</v>
      </c>
      <c r="B82" s="30"/>
      <c r="C82" s="100"/>
      <c r="D82" s="30"/>
      <c r="E82" s="100"/>
      <c r="F82" s="30"/>
      <c r="G82" s="21"/>
      <c r="H82" s="57"/>
    </row>
    <row r="83" spans="1:8" x14ac:dyDescent="0.25">
      <c r="A83" s="78" t="s">
        <v>71</v>
      </c>
      <c r="B83" s="32">
        <v>1.67</v>
      </c>
      <c r="C83" s="101">
        <v>13500</v>
      </c>
      <c r="D83" s="32">
        <v>2.0299999999999998</v>
      </c>
      <c r="E83" s="101">
        <v>16470</v>
      </c>
      <c r="F83" s="105" t="s">
        <v>72</v>
      </c>
      <c r="G83" s="37"/>
      <c r="H83" s="27"/>
    </row>
    <row r="84" spans="1:8" x14ac:dyDescent="0.25">
      <c r="A84" s="78" t="s">
        <v>70</v>
      </c>
      <c r="B84" s="32"/>
      <c r="C84" s="102"/>
      <c r="D84" s="32"/>
      <c r="E84" s="102"/>
      <c r="F84" s="32"/>
      <c r="G84" s="37"/>
      <c r="H84" s="27"/>
    </row>
    <row r="85" spans="1:8" x14ac:dyDescent="0.25">
      <c r="A85" s="78" t="s">
        <v>69</v>
      </c>
      <c r="B85" s="32"/>
      <c r="C85" s="102"/>
      <c r="D85" s="32"/>
      <c r="E85" s="102"/>
      <c r="F85" s="32"/>
      <c r="G85" s="37"/>
      <c r="H85" s="57"/>
    </row>
    <row r="86" spans="1:8" ht="39" x14ac:dyDescent="0.25">
      <c r="A86" s="91" t="s">
        <v>66</v>
      </c>
      <c r="B86" s="94" t="s">
        <v>34</v>
      </c>
      <c r="C86" s="103" t="s">
        <v>23</v>
      </c>
      <c r="D86" s="94" t="s">
        <v>34</v>
      </c>
      <c r="E86" s="103" t="s">
        <v>23</v>
      </c>
      <c r="F86" s="94" t="s">
        <v>34</v>
      </c>
      <c r="G86" s="35" t="s">
        <v>23</v>
      </c>
      <c r="H86" s="27"/>
    </row>
    <row r="87" spans="1:8" x14ac:dyDescent="0.25">
      <c r="A87" s="79" t="s">
        <v>51</v>
      </c>
      <c r="B87" s="36"/>
      <c r="C87" s="49"/>
      <c r="D87" s="36"/>
      <c r="E87" s="49"/>
      <c r="F87" s="36"/>
      <c r="G87" s="33"/>
      <c r="H87" s="27"/>
    </row>
    <row r="88" spans="1:8" x14ac:dyDescent="0.25">
      <c r="A88" s="79" t="s">
        <v>50</v>
      </c>
      <c r="B88" s="36"/>
      <c r="C88" s="49"/>
      <c r="D88" s="36"/>
      <c r="E88" s="49"/>
      <c r="F88" s="36"/>
      <c r="G88" s="33"/>
      <c r="H88" s="57"/>
    </row>
    <row r="89" spans="1:8" ht="26.25" x14ac:dyDescent="0.25">
      <c r="A89" s="90" t="s">
        <v>75</v>
      </c>
      <c r="B89" s="88">
        <v>5</v>
      </c>
      <c r="C89" s="104">
        <v>207572</v>
      </c>
      <c r="D89" s="88">
        <v>5</v>
      </c>
      <c r="E89" s="104">
        <v>192395</v>
      </c>
      <c r="F89" s="88">
        <v>5</v>
      </c>
      <c r="G89" s="15">
        <v>190138</v>
      </c>
      <c r="H89" s="27">
        <v>5</v>
      </c>
    </row>
    <row r="90" spans="1:8" ht="26.25" x14ac:dyDescent="0.25">
      <c r="A90" s="80" t="s">
        <v>74</v>
      </c>
      <c r="B90" s="30"/>
      <c r="C90" s="48"/>
      <c r="D90" s="30"/>
      <c r="E90" s="48"/>
      <c r="F90" s="30"/>
      <c r="G90" s="16"/>
      <c r="H90" s="27"/>
    </row>
    <row r="91" spans="1:8" ht="39" x14ac:dyDescent="0.25">
      <c r="A91" s="89" t="s">
        <v>28</v>
      </c>
      <c r="B91" s="85">
        <v>0.1</v>
      </c>
      <c r="C91" s="96">
        <v>1917</v>
      </c>
      <c r="D91" s="85">
        <v>0</v>
      </c>
      <c r="E91" s="96">
        <v>0</v>
      </c>
      <c r="F91" s="85">
        <v>0</v>
      </c>
      <c r="G91" s="14">
        <v>0</v>
      </c>
      <c r="H91" s="57"/>
    </row>
    <row r="92" spans="1:8" ht="26.25" x14ac:dyDescent="0.25">
      <c r="A92" s="90" t="s">
        <v>77</v>
      </c>
      <c r="B92" s="88" t="s">
        <v>24</v>
      </c>
      <c r="C92" s="104" t="s">
        <v>24</v>
      </c>
      <c r="D92" s="88" t="s">
        <v>24</v>
      </c>
      <c r="E92" s="104" t="s">
        <v>24</v>
      </c>
      <c r="F92" s="88" t="s">
        <v>24</v>
      </c>
      <c r="G92" s="15" t="s">
        <v>24</v>
      </c>
      <c r="H92" s="27"/>
    </row>
    <row r="93" spans="1:8" x14ac:dyDescent="0.25">
      <c r="A93" s="80" t="s">
        <v>76</v>
      </c>
      <c r="B93" s="30"/>
      <c r="C93" s="48"/>
      <c r="D93" s="30"/>
      <c r="E93" s="48"/>
      <c r="F93" s="30"/>
      <c r="G93" s="16"/>
      <c r="H93" s="28"/>
    </row>
    <row r="94" spans="1:8" x14ac:dyDescent="0.25">
      <c r="A94" s="81" t="s">
        <v>80</v>
      </c>
      <c r="B94" s="45">
        <f>B76+B77+B78+B89+B91</f>
        <v>8.6999999999999993</v>
      </c>
      <c r="C94" s="55">
        <f>C77+C78+C89+C91</f>
        <v>426241</v>
      </c>
      <c r="D94" s="45">
        <f>D76+D77+D78+D89+D91</f>
        <v>8.3000000000000007</v>
      </c>
      <c r="E94" s="55">
        <f>E77+E78+E89</f>
        <v>355380</v>
      </c>
      <c r="F94" s="45">
        <f>F76+F77+F78+F89+F91</f>
        <v>7.6</v>
      </c>
      <c r="G94" s="17">
        <f>SUM(G76:G93)</f>
        <v>292614</v>
      </c>
      <c r="H94" s="31">
        <v>11</v>
      </c>
    </row>
    <row r="95" spans="1:8" ht="7.15" customHeight="1" x14ac:dyDescent="0.25">
      <c r="A95" s="82"/>
      <c r="B95" s="84"/>
      <c r="C95" s="95"/>
      <c r="D95" s="84"/>
      <c r="E95" s="95"/>
      <c r="F95" s="84"/>
      <c r="G95" s="13"/>
      <c r="H95" s="26"/>
    </row>
    <row r="96" spans="1:8" x14ac:dyDescent="0.25">
      <c r="A96" s="159"/>
      <c r="B96" s="159"/>
      <c r="C96" s="159"/>
    </row>
    <row r="97" spans="1:21" ht="15.75" x14ac:dyDescent="0.25">
      <c r="A97" s="143" t="s">
        <v>103</v>
      </c>
      <c r="B97" s="143"/>
      <c r="C97" s="14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40"/>
    </row>
    <row r="98" spans="1:21" ht="24.75" x14ac:dyDescent="0.25">
      <c r="A98" s="114" t="s">
        <v>67</v>
      </c>
      <c r="B98" s="68" t="s">
        <v>32</v>
      </c>
      <c r="C98" s="71"/>
      <c r="D98" s="68" t="s">
        <v>31</v>
      </c>
      <c r="E98" s="71"/>
      <c r="F98" s="68" t="s">
        <v>30</v>
      </c>
      <c r="G98" s="67"/>
    </row>
    <row r="99" spans="1:21" x14ac:dyDescent="0.25">
      <c r="A99" s="115" t="s">
        <v>68</v>
      </c>
      <c r="B99" s="69" t="s">
        <v>14</v>
      </c>
      <c r="C99" s="72"/>
      <c r="D99" s="69" t="s">
        <v>14</v>
      </c>
      <c r="E99" s="72"/>
      <c r="F99" s="69" t="s">
        <v>14</v>
      </c>
      <c r="G99" s="70"/>
    </row>
    <row r="100" spans="1:21" x14ac:dyDescent="0.25">
      <c r="A100" s="109"/>
      <c r="B100" s="8">
        <v>1213</v>
      </c>
      <c r="C100" s="74"/>
      <c r="D100" s="8">
        <v>320</v>
      </c>
      <c r="E100" s="74"/>
      <c r="F100" s="8">
        <v>927</v>
      </c>
      <c r="G100" s="110"/>
    </row>
    <row r="101" spans="1:21" ht="24" x14ac:dyDescent="0.25">
      <c r="A101" s="116" t="s">
        <v>35</v>
      </c>
      <c r="B101" s="106"/>
      <c r="C101" s="107"/>
      <c r="D101" s="106"/>
      <c r="E101" s="107"/>
      <c r="F101" s="106"/>
      <c r="G101" s="108"/>
    </row>
    <row r="102" spans="1:21" ht="8.4499999999999993" customHeight="1" x14ac:dyDescent="0.25"/>
    <row r="103" spans="1:21" x14ac:dyDescent="0.25">
      <c r="A103" s="4" t="s">
        <v>58</v>
      </c>
    </row>
    <row r="104" spans="1:21" ht="7.5" customHeight="1" x14ac:dyDescent="0.25">
      <c r="A104" s="4"/>
    </row>
    <row r="105" spans="1:21" x14ac:dyDescent="0.25">
      <c r="A105" s="4" t="s">
        <v>59</v>
      </c>
    </row>
    <row r="106" spans="1:21" ht="7.5" customHeight="1" x14ac:dyDescent="0.25">
      <c r="A106" s="4"/>
    </row>
    <row r="107" spans="1:21" x14ac:dyDescent="0.25">
      <c r="A107" s="4" t="s">
        <v>91</v>
      </c>
    </row>
    <row r="108" spans="1:21" x14ac:dyDescent="0.25">
      <c r="A108" s="4" t="s">
        <v>92</v>
      </c>
    </row>
    <row r="109" spans="1:21" ht="7.5" customHeight="1" x14ac:dyDescent="0.25">
      <c r="A109" s="4"/>
    </row>
    <row r="110" spans="1:21" x14ac:dyDescent="0.25">
      <c r="A110" s="4" t="s">
        <v>60</v>
      </c>
    </row>
    <row r="111" spans="1:21" ht="7.5" customHeight="1" x14ac:dyDescent="0.25">
      <c r="A111" s="4"/>
    </row>
    <row r="112" spans="1:21" x14ac:dyDescent="0.25">
      <c r="A112" s="4" t="s">
        <v>61</v>
      </c>
    </row>
    <row r="113" spans="1:1" ht="7.5" customHeight="1" x14ac:dyDescent="0.25">
      <c r="A113" s="4"/>
    </row>
    <row r="114" spans="1:1" x14ac:dyDescent="0.25">
      <c r="A114" s="4" t="s">
        <v>62</v>
      </c>
    </row>
    <row r="115" spans="1:1" ht="7.5" customHeight="1" x14ac:dyDescent="0.25">
      <c r="A115" s="4"/>
    </row>
    <row r="116" spans="1:1" x14ac:dyDescent="0.25">
      <c r="A116" s="4" t="s">
        <v>63</v>
      </c>
    </row>
    <row r="117" spans="1:1" ht="7.5" customHeight="1" x14ac:dyDescent="0.25">
      <c r="A117" s="4"/>
    </row>
    <row r="118" spans="1:1" x14ac:dyDescent="0.25">
      <c r="A118" s="4" t="s">
        <v>64</v>
      </c>
    </row>
    <row r="119" spans="1:1" ht="7.5" customHeight="1" x14ac:dyDescent="0.25">
      <c r="A119" s="4"/>
    </row>
    <row r="120" spans="1:1" x14ac:dyDescent="0.25">
      <c r="A120" s="4" t="s">
        <v>65</v>
      </c>
    </row>
    <row r="121" spans="1:1" ht="7.5" customHeight="1" x14ac:dyDescent="0.25">
      <c r="A121" s="4"/>
    </row>
    <row r="122" spans="1:1" x14ac:dyDescent="0.25">
      <c r="A122" s="4" t="s">
        <v>87</v>
      </c>
    </row>
    <row r="123" spans="1:1" ht="7.5" customHeight="1" x14ac:dyDescent="0.25">
      <c r="A123" s="4"/>
    </row>
    <row r="124" spans="1:1" x14ac:dyDescent="0.25">
      <c r="A124" s="4" t="s">
        <v>88</v>
      </c>
    </row>
    <row r="125" spans="1:1" ht="6.75" customHeight="1" x14ac:dyDescent="0.25"/>
    <row r="126" spans="1:1" x14ac:dyDescent="0.25">
      <c r="A126" s="4" t="s">
        <v>97</v>
      </c>
    </row>
    <row r="127" spans="1:1" ht="7.15" customHeight="1" x14ac:dyDescent="0.25">
      <c r="A127" s="4"/>
    </row>
    <row r="128" spans="1:1" x14ac:dyDescent="0.25">
      <c r="A128" s="4" t="s">
        <v>121</v>
      </c>
    </row>
    <row r="129" spans="1:1" ht="7.15" customHeight="1" x14ac:dyDescent="0.25">
      <c r="A129" s="4"/>
    </row>
    <row r="130" spans="1:1" x14ac:dyDescent="0.25">
      <c r="A130" s="4" t="s">
        <v>106</v>
      </c>
    </row>
    <row r="131" spans="1:1" x14ac:dyDescent="0.25">
      <c r="A131" s="4" t="s">
        <v>107</v>
      </c>
    </row>
    <row r="132" spans="1:1" ht="7.15" customHeight="1" x14ac:dyDescent="0.25"/>
    <row r="133" spans="1:1" x14ac:dyDescent="0.25">
      <c r="A133" s="162" t="s">
        <v>122</v>
      </c>
    </row>
    <row r="134" spans="1:1" ht="7.15" customHeight="1" x14ac:dyDescent="0.25"/>
    <row r="135" spans="1:1" x14ac:dyDescent="0.25">
      <c r="A135" s="162" t="s">
        <v>113</v>
      </c>
    </row>
    <row r="136" spans="1:1" ht="7.15" customHeight="1" x14ac:dyDescent="0.25"/>
    <row r="137" spans="1:1" x14ac:dyDescent="0.25">
      <c r="A137" s="162" t="s">
        <v>123</v>
      </c>
    </row>
    <row r="138" spans="1:1" ht="7.15" customHeight="1" x14ac:dyDescent="0.25"/>
    <row r="139" spans="1:1" x14ac:dyDescent="0.25">
      <c r="A139" s="162" t="s">
        <v>136</v>
      </c>
    </row>
    <row r="140" spans="1:1" ht="7.15" customHeight="1" x14ac:dyDescent="0.25"/>
    <row r="141" spans="1:1" x14ac:dyDescent="0.25">
      <c r="A141" s="162" t="s">
        <v>134</v>
      </c>
    </row>
    <row r="142" spans="1:1" ht="6.6" customHeight="1" x14ac:dyDescent="0.25"/>
    <row r="143" spans="1:1" x14ac:dyDescent="0.25">
      <c r="A143" s="162" t="s">
        <v>135</v>
      </c>
    </row>
    <row r="144" spans="1:1" ht="6.6" customHeight="1" x14ac:dyDescent="0.25"/>
    <row r="145" spans="1:16" x14ac:dyDescent="0.25">
      <c r="A145" s="162" t="s">
        <v>133</v>
      </c>
    </row>
    <row r="146" spans="1:16" ht="9" customHeight="1" x14ac:dyDescent="0.25"/>
    <row r="147" spans="1:16" ht="10.5" customHeight="1" x14ac:dyDescent="0.25">
      <c r="A147" s="247" t="s">
        <v>138</v>
      </c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</row>
  </sheetData>
  <mergeCells count="2">
    <mergeCell ref="A7:A8"/>
    <mergeCell ref="A147:P147"/>
  </mergeCells>
  <pageMargins left="0.5" right="0.5" top="0.5" bottom="0.5" header="0" footer="0"/>
  <pageSetup scale="82" fitToHeight="0" orientation="landscape" r:id="rId1"/>
  <headerFooter>
    <oddFooter>&amp;C&amp;P&amp;RAPPENDIX 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cgilbert</dc:creator>
  <cp:lastModifiedBy>Jane McKenna</cp:lastModifiedBy>
  <cp:lastPrinted>2023-09-14T20:16:26Z</cp:lastPrinted>
  <dcterms:created xsi:type="dcterms:W3CDTF">2016-08-30T17:19:04Z</dcterms:created>
  <dcterms:modified xsi:type="dcterms:W3CDTF">2023-09-14T20:20:39Z</dcterms:modified>
</cp:coreProperties>
</file>